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8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9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30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32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AppData\Local\Microsoft\Windows\INetCache\Content.Outlook\J20NKT35\"/>
    </mc:Choice>
  </mc:AlternateContent>
  <xr:revisionPtr revIDLastSave="0" documentId="13_ncr:1_{68BC2C26-6BC3-4A6D-A997-9CEFE8EC1D5C}" xr6:coauthVersionLast="45" xr6:coauthVersionMax="45" xr10:uidLastSave="{00000000-0000-0000-0000-000000000000}"/>
  <bookViews>
    <workbookView xWindow="-108" yWindow="-108" windowWidth="23256" windowHeight="12576" xr2:uid="{8BA68EC1-A641-4E9E-92C7-A9BBD18F8F4C}"/>
  </bookViews>
  <sheets>
    <sheet name="Indholdsoversigt" sheetId="24" r:id="rId1"/>
    <sheet name="Figur 3.1.a-b" sheetId="25" r:id="rId2"/>
    <sheet name="Figur 3.2" sheetId="27" r:id="rId3"/>
    <sheet name="Figur 3.3" sheetId="1" r:id="rId4"/>
    <sheet name="Figur 4.1" sheetId="12" r:id="rId5"/>
    <sheet name="Figur 4.2" sheetId="13" r:id="rId6"/>
    <sheet name="Figur 4.3" sheetId="28" r:id="rId7"/>
    <sheet name="Figur 4.4" sheetId="29" r:id="rId8"/>
    <sheet name="Figur 4.5" sheetId="30" r:id="rId9"/>
    <sheet name="Figur 4.6" sheetId="14" r:id="rId10"/>
    <sheet name="Figur 4.7" sheetId="15" r:id="rId11"/>
    <sheet name="Figur 4.8" sheetId="16" r:id="rId12"/>
    <sheet name="Figur 5.1.a" sheetId="7" r:id="rId13"/>
    <sheet name="Figur 5.1.b" sheetId="8" r:id="rId14"/>
    <sheet name="Figur 5.2" sheetId="34" r:id="rId15"/>
    <sheet name="Figur 5.3" sheetId="35" r:id="rId16"/>
    <sheet name="Figur 5.4" sheetId="10" r:id="rId17"/>
    <sheet name="Figur 5.5" sheetId="11" r:id="rId18"/>
    <sheet name="Figur 5.6" sheetId="38" r:id="rId19"/>
    <sheet name="Figur 6.1" sheetId="6" r:id="rId20"/>
    <sheet name="Figur 6.2" sheetId="33" r:id="rId21"/>
    <sheet name="Figur 6.3" sheetId="26" r:id="rId22"/>
    <sheet name="Figur 6.4" sheetId="17" r:id="rId23"/>
    <sheet name="Figur 6.5a" sheetId="19" r:id="rId24"/>
    <sheet name="Figur 6.5b" sheetId="20" r:id="rId25"/>
    <sheet name="Figur 6.6.a" sheetId="21" r:id="rId26"/>
    <sheet name="Figur 6.6.b" sheetId="22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30" l="1"/>
  <c r="C12" i="35" l="1"/>
  <c r="C11" i="35"/>
  <c r="C10" i="35"/>
  <c r="C7" i="35"/>
  <c r="C6" i="35"/>
  <c r="C5" i="35"/>
  <c r="E22" i="30"/>
  <c r="C10" i="25" l="1"/>
  <c r="C9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D61" i="30" l="1"/>
  <c r="D60" i="30"/>
  <c r="E60" i="30" s="1"/>
  <c r="D59" i="30"/>
  <c r="D58" i="30"/>
  <c r="E58" i="30" s="1"/>
  <c r="D57" i="30"/>
  <c r="D56" i="30"/>
  <c r="E56" i="30" s="1"/>
  <c r="D55" i="30"/>
  <c r="D54" i="30"/>
  <c r="E54" i="30" s="1"/>
  <c r="D53" i="30"/>
  <c r="D52" i="30"/>
  <c r="E52" i="30" s="1"/>
  <c r="D51" i="30"/>
  <c r="D50" i="30"/>
  <c r="E50" i="30" s="1"/>
  <c r="D49" i="30"/>
  <c r="D48" i="30"/>
  <c r="E48" i="30" s="1"/>
  <c r="D47" i="30"/>
  <c r="E47" i="30" s="1"/>
  <c r="D46" i="30"/>
  <c r="E46" i="30" s="1"/>
  <c r="D45" i="30"/>
  <c r="E45" i="30" s="1"/>
  <c r="D44" i="30"/>
  <c r="E44" i="30" s="1"/>
  <c r="D43" i="30"/>
  <c r="E43" i="30" s="1"/>
  <c r="D42" i="30"/>
  <c r="E42" i="30" s="1"/>
  <c r="D41" i="30"/>
  <c r="E41" i="30" s="1"/>
  <c r="D40" i="30"/>
  <c r="E40" i="30" s="1"/>
  <c r="D39" i="30"/>
  <c r="E39" i="30" s="1"/>
  <c r="D38" i="30"/>
  <c r="E38" i="30" s="1"/>
  <c r="D37" i="30"/>
  <c r="E37" i="30" s="1"/>
  <c r="D36" i="30"/>
  <c r="E36" i="30" s="1"/>
  <c r="D35" i="30"/>
  <c r="E35" i="30" s="1"/>
  <c r="D34" i="30"/>
  <c r="E34" i="30" s="1"/>
  <c r="D33" i="30"/>
  <c r="E33" i="30" s="1"/>
  <c r="D32" i="30"/>
  <c r="E32" i="30" s="1"/>
  <c r="D31" i="30"/>
  <c r="E31" i="30" s="1"/>
  <c r="D30" i="30"/>
  <c r="E30" i="30" s="1"/>
  <c r="D29" i="30"/>
  <c r="E29" i="30" s="1"/>
  <c r="D28" i="30"/>
  <c r="E28" i="30" s="1"/>
  <c r="D27" i="30"/>
  <c r="E27" i="30" s="1"/>
  <c r="D26" i="30"/>
  <c r="E26" i="30" s="1"/>
  <c r="D25" i="30"/>
  <c r="E25" i="30" s="1"/>
  <c r="D24" i="30"/>
  <c r="E24" i="30" s="1"/>
  <c r="D23" i="30"/>
  <c r="E23" i="30" s="1"/>
  <c r="D22" i="30"/>
  <c r="D21" i="30"/>
  <c r="E21" i="30" s="1"/>
  <c r="D20" i="30"/>
  <c r="E20" i="30" s="1"/>
  <c r="E19" i="30"/>
  <c r="D18" i="30"/>
  <c r="E18" i="30" s="1"/>
  <c r="D17" i="30"/>
  <c r="E17" i="30" s="1"/>
  <c r="D16" i="30"/>
  <c r="E16" i="30" s="1"/>
  <c r="D15" i="30"/>
  <c r="E15" i="30" s="1"/>
  <c r="D14" i="30"/>
  <c r="E14" i="30" s="1"/>
  <c r="D13" i="30"/>
  <c r="E13" i="30" s="1"/>
  <c r="D12" i="30"/>
  <c r="E12" i="30" s="1"/>
  <c r="D11" i="30"/>
  <c r="E11" i="30" s="1"/>
  <c r="D10" i="30"/>
  <c r="E10" i="30" s="1"/>
  <c r="D9" i="30"/>
  <c r="E9" i="30" s="1"/>
  <c r="D8" i="30"/>
  <c r="E8" i="30" s="1"/>
  <c r="D7" i="30"/>
  <c r="E61" i="30" s="1"/>
  <c r="E7" i="30" l="1"/>
  <c r="E49" i="30"/>
  <c r="E51" i="30"/>
  <c r="E53" i="30"/>
  <c r="E55" i="30"/>
  <c r="E57" i="30"/>
  <c r="E59" i="30"/>
</calcChain>
</file>

<file path=xl/sharedStrings.xml><?xml version="1.0" encoding="utf-8"?>
<sst xmlns="http://schemas.openxmlformats.org/spreadsheetml/2006/main" count="847" uniqueCount="598">
  <si>
    <t xml:space="preserve">Effekt på dansk efterspørgsel </t>
  </si>
  <si>
    <t>Effekt på udenlandsk efterspørgsel</t>
  </si>
  <si>
    <t>Målrettede overførsler: pensionister</t>
  </si>
  <si>
    <t>Målrettede overførsler: studerende</t>
  </si>
  <si>
    <t>Personfradrag til alle</t>
  </si>
  <si>
    <t>Udbetaling af indefrosne feriepenge</t>
  </si>
  <si>
    <t>Tyskland</t>
  </si>
  <si>
    <t>Sverige</t>
  </si>
  <si>
    <t>Danmark</t>
  </si>
  <si>
    <t>Norge</t>
  </si>
  <si>
    <t>Indeks (passagerer)</t>
  </si>
  <si>
    <t>2009_08</t>
  </si>
  <si>
    <t>2009_09</t>
  </si>
  <si>
    <t>2009_10</t>
  </si>
  <si>
    <t>2009_11</t>
  </si>
  <si>
    <t>2009_12</t>
  </si>
  <si>
    <t>2010_01</t>
  </si>
  <si>
    <t>2010_02</t>
  </si>
  <si>
    <t>2010_03</t>
  </si>
  <si>
    <t>2010_04</t>
  </si>
  <si>
    <t>2010_05</t>
  </si>
  <si>
    <t>2010_06</t>
  </si>
  <si>
    <t>2010_07</t>
  </si>
  <si>
    <t>2010_08</t>
  </si>
  <si>
    <t>2010_09</t>
  </si>
  <si>
    <t>2010_10</t>
  </si>
  <si>
    <t>2010_11</t>
  </si>
  <si>
    <t>2010_12</t>
  </si>
  <si>
    <t>2011_01</t>
  </si>
  <si>
    <t>2011_02</t>
  </si>
  <si>
    <t>2011_03</t>
  </si>
  <si>
    <t>2011_04</t>
  </si>
  <si>
    <t>2011_05</t>
  </si>
  <si>
    <t>2011_06</t>
  </si>
  <si>
    <t>2011_07</t>
  </si>
  <si>
    <t>2011_08</t>
  </si>
  <si>
    <t>2011_09</t>
  </si>
  <si>
    <t>2011_10</t>
  </si>
  <si>
    <t>2011_11</t>
  </si>
  <si>
    <t>2011_12</t>
  </si>
  <si>
    <t>2012_01</t>
  </si>
  <si>
    <t>2012_02</t>
  </si>
  <si>
    <t>2012_03</t>
  </si>
  <si>
    <t>2012_04</t>
  </si>
  <si>
    <t>2012_05</t>
  </si>
  <si>
    <t>2012_06</t>
  </si>
  <si>
    <t>2012_07</t>
  </si>
  <si>
    <t>2012_08</t>
  </si>
  <si>
    <t>2012_09</t>
  </si>
  <si>
    <t>2012_10</t>
  </si>
  <si>
    <t>2012_11</t>
  </si>
  <si>
    <t>2012_12</t>
  </si>
  <si>
    <t>2013_01</t>
  </si>
  <si>
    <t>2013_02</t>
  </si>
  <si>
    <t>2013_03</t>
  </si>
  <si>
    <t>2013_04</t>
  </si>
  <si>
    <t>2013_05</t>
  </si>
  <si>
    <t>2013_06</t>
  </si>
  <si>
    <t>2013_07</t>
  </si>
  <si>
    <t>2013_08</t>
  </si>
  <si>
    <t>2013_09</t>
  </si>
  <si>
    <t>2013_10</t>
  </si>
  <si>
    <t>2013_11</t>
  </si>
  <si>
    <t>2013_12</t>
  </si>
  <si>
    <t>2014_01</t>
  </si>
  <si>
    <t>2014_02</t>
  </si>
  <si>
    <t>2014_03</t>
  </si>
  <si>
    <t>2014_04</t>
  </si>
  <si>
    <t>2014_05</t>
  </si>
  <si>
    <t>2014_06</t>
  </si>
  <si>
    <t>2014_07</t>
  </si>
  <si>
    <t>2014_08</t>
  </si>
  <si>
    <t>2014_09</t>
  </si>
  <si>
    <t>2014_10</t>
  </si>
  <si>
    <t>2014_11</t>
  </si>
  <si>
    <t>2014_12</t>
  </si>
  <si>
    <t>2015_01</t>
  </si>
  <si>
    <t>2015_02</t>
  </si>
  <si>
    <t>2015_03</t>
  </si>
  <si>
    <t>2015_04</t>
  </si>
  <si>
    <t>2015_05</t>
  </si>
  <si>
    <t>2015_06</t>
  </si>
  <si>
    <t>2015_07</t>
  </si>
  <si>
    <t>2015_08</t>
  </si>
  <si>
    <t>2015_09</t>
  </si>
  <si>
    <t>2015_10</t>
  </si>
  <si>
    <t>2015_11</t>
  </si>
  <si>
    <t>2015_12</t>
  </si>
  <si>
    <t>2016_01</t>
  </si>
  <si>
    <t>2016_02</t>
  </si>
  <si>
    <t>2016_03</t>
  </si>
  <si>
    <t>2016_04</t>
  </si>
  <si>
    <t>2016_05</t>
  </si>
  <si>
    <t>2016_06</t>
  </si>
  <si>
    <t>2016_07</t>
  </si>
  <si>
    <t>2016_08</t>
  </si>
  <si>
    <t>2016_09</t>
  </si>
  <si>
    <t>2016_10</t>
  </si>
  <si>
    <t>2016_11</t>
  </si>
  <si>
    <t>2016_12</t>
  </si>
  <si>
    <t>2017_01</t>
  </si>
  <si>
    <t>2017_02</t>
  </si>
  <si>
    <t>2017_03</t>
  </si>
  <si>
    <t>2017_04</t>
  </si>
  <si>
    <t>2017_05</t>
  </si>
  <si>
    <t>2017_06</t>
  </si>
  <si>
    <t>2017_07</t>
  </si>
  <si>
    <t>2017_08</t>
  </si>
  <si>
    <t>2017_09</t>
  </si>
  <si>
    <t>2017_10</t>
  </si>
  <si>
    <t>2017_11</t>
  </si>
  <si>
    <t>2017_12</t>
  </si>
  <si>
    <t>2018_01</t>
  </si>
  <si>
    <t>2018_02</t>
  </si>
  <si>
    <t>2018_03</t>
  </si>
  <si>
    <t>2018_04</t>
  </si>
  <si>
    <t>2018_05</t>
  </si>
  <si>
    <t>2018_06</t>
  </si>
  <si>
    <t>2018_07</t>
  </si>
  <si>
    <t>2018_08</t>
  </si>
  <si>
    <t>2018_09</t>
  </si>
  <si>
    <t>2018_10</t>
  </si>
  <si>
    <t>2018_11</t>
  </si>
  <si>
    <t>2018_12</t>
  </si>
  <si>
    <t>2019_01</t>
  </si>
  <si>
    <t>2019_02</t>
  </si>
  <si>
    <t>2019_03</t>
  </si>
  <si>
    <t>2019_04</t>
  </si>
  <si>
    <t>2019_05</t>
  </si>
  <si>
    <t>2019_06</t>
  </si>
  <si>
    <t>2019_07</t>
  </si>
  <si>
    <t>2019_08</t>
  </si>
  <si>
    <t>2019_09</t>
  </si>
  <si>
    <t>2019_10</t>
  </si>
  <si>
    <t>2019_11</t>
  </si>
  <si>
    <t>2019_12</t>
  </si>
  <si>
    <t>2020_01</t>
  </si>
  <si>
    <t>2020_02</t>
  </si>
  <si>
    <t>aug. 2009</t>
  </si>
  <si>
    <t>aug. 2010</t>
  </si>
  <si>
    <t>aug. 2011</t>
  </si>
  <si>
    <t>aug. 2012</t>
  </si>
  <si>
    <t>aug. 2013</t>
  </si>
  <si>
    <t>aug. 2014</t>
  </si>
  <si>
    <t>aug. 2015</t>
  </si>
  <si>
    <t>aug. 2016</t>
  </si>
  <si>
    <t>aug. 2017</t>
  </si>
  <si>
    <t>aug. 2018</t>
  </si>
  <si>
    <t>aug. 2019</t>
  </si>
  <si>
    <t>Uddannelsesniveau</t>
  </si>
  <si>
    <t>Gns. hjemmearbejdsgrad</t>
  </si>
  <si>
    <t>Ufaglært</t>
  </si>
  <si>
    <t>Faglært</t>
  </si>
  <si>
    <t>KVU</t>
  </si>
  <si>
    <t>MVU</t>
  </si>
  <si>
    <t>LVU</t>
  </si>
  <si>
    <t>Indkomstdecil</t>
  </si>
  <si>
    <t>Afstand til arbejde</t>
  </si>
  <si>
    <t/>
  </si>
  <si>
    <t>I alt</t>
  </si>
  <si>
    <t>Ingen info</t>
  </si>
  <si>
    <t>VARIABLES</t>
  </si>
  <si>
    <t>afstand</t>
  </si>
  <si>
    <t>teleworkable</t>
  </si>
  <si>
    <t>Enig</t>
  </si>
  <si>
    <t>Hverken/eller</t>
  </si>
  <si>
    <t>Uenig</t>
  </si>
  <si>
    <t>Alle</t>
  </si>
  <si>
    <t>Mindre digitalisering</t>
  </si>
  <si>
    <t>Uændret</t>
  </si>
  <si>
    <t>Mere digitalisering</t>
  </si>
  <si>
    <t>Vægtet gennemsnit</t>
  </si>
  <si>
    <t>Lægebesøg</t>
  </si>
  <si>
    <t>Folkeskolen</t>
  </si>
  <si>
    <t>Gymnasiet</t>
  </si>
  <si>
    <t>Vid. udd.</t>
  </si>
  <si>
    <t>Andre
myndighedsopgaver</t>
  </si>
  <si>
    <t>Mindre forsigtig</t>
  </si>
  <si>
    <t>Mere forsigtig</t>
  </si>
  <si>
    <t>Kram og håndtryk</t>
  </si>
  <si>
    <t>Håndhygiejne</t>
  </si>
  <si>
    <t>Afstand i off. rum</t>
  </si>
  <si>
    <t>Uanset om det koordineres i EU</t>
  </si>
  <si>
    <t>Kun hvis det koordineres i EU</t>
  </si>
  <si>
    <t>Under 30 år</t>
  </si>
  <si>
    <t>30-39 år</t>
  </si>
  <si>
    <t>40-49 år</t>
  </si>
  <si>
    <t>50-59 år</t>
  </si>
  <si>
    <t>60 år eller over</t>
  </si>
  <si>
    <t>Andel</t>
  </si>
  <si>
    <t>Ja</t>
  </si>
  <si>
    <t>Nej</t>
  </si>
  <si>
    <t>Mindre</t>
  </si>
  <si>
    <t>I samme grad</t>
  </si>
  <si>
    <t>Andel influencers</t>
  </si>
  <si>
    <t>60 år eller derover</t>
  </si>
  <si>
    <t>Mere</t>
  </si>
  <si>
    <t>0-5</t>
  </si>
  <si>
    <t>5-10</t>
  </si>
  <si>
    <t>20-50</t>
  </si>
  <si>
    <t>50-100</t>
  </si>
  <si>
    <t>100+</t>
  </si>
  <si>
    <t>Figuroversigt</t>
  </si>
  <si>
    <t>Indhold</t>
  </si>
  <si>
    <t>Figur 3.1.a</t>
  </si>
  <si>
    <t>Figur 3.1.b</t>
  </si>
  <si>
    <t>Figur 3.2</t>
  </si>
  <si>
    <t>BNP-gab og investeringsgab i samme år</t>
  </si>
  <si>
    <t>BNP-gab tre år før investeringsgab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</si>
  <si>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</si>
  <si>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</si>
  <si>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</si>
  <si>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</si>
  <si>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</si>
  <si>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</si>
  <si>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</si>
  <si>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</si>
  <si>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</si>
  <si>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</si>
  <si>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</si>
  <si>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</si>
  <si>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</si>
  <si>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</si>
  <si>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</si>
  <si>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</si>
  <si>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</si>
  <si>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</si>
  <si>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</si>
  <si>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</si>
  <si>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</si>
  <si>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</si>
  <si>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</si>
  <si>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</si>
  <si>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</si>
  <si>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</si>
  <si>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</si>
  <si>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</si>
  <si>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</si>
  <si>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</si>
  <si>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</si>
  <si>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</si>
  <si>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</si>
  <si>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</si>
  <si>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</si>
  <si>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Strukturelle niveau ved brug af hp-filter med lambda=100</t>
  </si>
  <si>
    <t>Beregnet gab mellem strukturel og reel værdi</t>
  </si>
  <si>
    <t>Output</t>
  </si>
  <si>
    <t>Investeringsgab (bygge og anlæg)</t>
  </si>
  <si>
    <t>Vejdirektoratet, typisk investeringsprofil</t>
  </si>
  <si>
    <t>Entreprenørydelser</t>
  </si>
  <si>
    <t>Arealerhvervelse</t>
  </si>
  <si>
    <t>Projekt, tilsyn og admin.</t>
  </si>
  <si>
    <t>Pct.</t>
  </si>
  <si>
    <t>Typisk investeringsprofil for et større vejprojekt</t>
  </si>
  <si>
    <t>Figur 3.3</t>
  </si>
  <si>
    <t>Figur 4.1</t>
  </si>
  <si>
    <t>Holdning til om produktion bør regionaliseres, 2020</t>
  </si>
  <si>
    <t>Effekten på efterspørgslen efter danske og udenlandske varer ved at bruge 1 mia. kr.</t>
  </si>
  <si>
    <t>Figur 4.2</t>
  </si>
  <si>
    <t>Holdning til om produktion bør regionaliseres, fordelt på uddannelsesniveau, 2020</t>
  </si>
  <si>
    <t>Figur 4.3</t>
  </si>
  <si>
    <t>Andele af dansk eksport fordelt på aftagerlande målt ved hhv. direkte eksport til første aftagerland og eksport til det endelige forbrugsland, 2015</t>
  </si>
  <si>
    <t>Varer + tjenester</t>
  </si>
  <si>
    <t>Direkte eksport</t>
  </si>
  <si>
    <t>Endelig anvendelse</t>
  </si>
  <si>
    <t>USA</t>
  </si>
  <si>
    <t>DEU</t>
  </si>
  <si>
    <t>SWE</t>
  </si>
  <si>
    <t>CHN</t>
  </si>
  <si>
    <t>GBR</t>
  </si>
  <si>
    <t>NOR</t>
  </si>
  <si>
    <t>JPN</t>
  </si>
  <si>
    <t>FRA</t>
  </si>
  <si>
    <t>ITA</t>
  </si>
  <si>
    <t>NLD</t>
  </si>
  <si>
    <t>FIN</t>
  </si>
  <si>
    <t>POL</t>
  </si>
  <si>
    <t>ESP</t>
  </si>
  <si>
    <t>AUS</t>
  </si>
  <si>
    <t>RUS</t>
  </si>
  <si>
    <t>KOR</t>
  </si>
  <si>
    <t>BEL</t>
  </si>
  <si>
    <t>Kilde:</t>
  </si>
  <si>
    <t>Figur 4.4</t>
  </si>
  <si>
    <t>Effekt på virksomhedermes produktion ved et regionaliseringsstød</t>
  </si>
  <si>
    <t>Direkte effekt</t>
  </si>
  <si>
    <t>Afledt effekt</t>
  </si>
  <si>
    <t>Total effekt</t>
  </si>
  <si>
    <t>Luxembourg</t>
  </si>
  <si>
    <t>Slovenien</t>
  </si>
  <si>
    <t>Korea</t>
  </si>
  <si>
    <t>Japan</t>
  </si>
  <si>
    <t>Rumænien</t>
  </si>
  <si>
    <t>Tjekkiet</t>
  </si>
  <si>
    <t>Slovakiet</t>
  </si>
  <si>
    <t>Grækenland</t>
  </si>
  <si>
    <t>Canada</t>
  </si>
  <si>
    <t>Kroatien</t>
  </si>
  <si>
    <t>Polen</t>
  </si>
  <si>
    <t>Kina</t>
  </si>
  <si>
    <t>Portugal</t>
  </si>
  <si>
    <t>Ungarn</t>
  </si>
  <si>
    <t>Italien</t>
  </si>
  <si>
    <t>Spanien</t>
  </si>
  <si>
    <t>Cypern</t>
  </si>
  <si>
    <t>Bulgarien</t>
  </si>
  <si>
    <t>Indonesien</t>
  </si>
  <si>
    <t>Resten af verden</t>
  </si>
  <si>
    <t>Malta</t>
  </si>
  <si>
    <t>Frankrig</t>
  </si>
  <si>
    <t>Holland</t>
  </si>
  <si>
    <t>Brasilien</t>
  </si>
  <si>
    <t>Taiwan</t>
  </si>
  <si>
    <t>Indien</t>
  </si>
  <si>
    <t>Rusland</t>
  </si>
  <si>
    <t>Østrig</t>
  </si>
  <si>
    <t>Belgien</t>
  </si>
  <si>
    <t>Letland</t>
  </si>
  <si>
    <t>Storbritannien</t>
  </si>
  <si>
    <t>Estland</t>
  </si>
  <si>
    <t>Finland</t>
  </si>
  <si>
    <t>Schweiz</t>
  </si>
  <si>
    <t>Litauen</t>
  </si>
  <si>
    <t>Mexico</t>
  </si>
  <si>
    <t>Australien</t>
  </si>
  <si>
    <t>Tyrkiet</t>
  </si>
  <si>
    <t>Irland</t>
  </si>
  <si>
    <t>Top 5 vindere og top 5 tabere. Sorteret efter største vinder målt på den samlede effekt</t>
  </si>
  <si>
    <t>vindere</t>
  </si>
  <si>
    <t>tabere</t>
  </si>
  <si>
    <t>Industri</t>
  </si>
  <si>
    <t>Samlet effekt</t>
  </si>
  <si>
    <t>Vægtet effekt</t>
  </si>
  <si>
    <t>Andel af samlet effekt</t>
  </si>
  <si>
    <t>Branche</t>
  </si>
  <si>
    <t>It- og informationstjenester</t>
  </si>
  <si>
    <t>Olieraffinaderier mv.</t>
  </si>
  <si>
    <t>Telekommunikation</t>
  </si>
  <si>
    <t>Hjælpevirksomhed til transport</t>
  </si>
  <si>
    <t>Advokater, revisorer og virksomhedskonsulenter</t>
  </si>
  <si>
    <t>Advokater, revisorer m.m.</t>
  </si>
  <si>
    <t>Landtransport</t>
  </si>
  <si>
    <t>Landbrug og gartneri</t>
  </si>
  <si>
    <t>Offentlig administration mv.</t>
  </si>
  <si>
    <t>Medicinalindustri</t>
  </si>
  <si>
    <t>Udgivervirksomhed</t>
  </si>
  <si>
    <t>Engroshandel</t>
  </si>
  <si>
    <t>Træindustri</t>
  </si>
  <si>
    <t>Skibsfart</t>
  </si>
  <si>
    <t>Radio- og tv-stationer samt produktion af film, tv, mus</t>
  </si>
  <si>
    <t>Føde-, drikke- og tobaksvareindustri</t>
  </si>
  <si>
    <t>Reklame- og analysebureauer</t>
  </si>
  <si>
    <t>Råstofindvinding</t>
  </si>
  <si>
    <t>Tekstil- og læderindustri</t>
  </si>
  <si>
    <t>Detailhandel</t>
  </si>
  <si>
    <t>Fiskeri</t>
  </si>
  <si>
    <t>Post og kurertjeneste</t>
  </si>
  <si>
    <t>Fremst. af motorkøretøjer og dele hertil</t>
  </si>
  <si>
    <t>Renovation, affaldsbehandling mv.</t>
  </si>
  <si>
    <t>Fremst. af metal</t>
  </si>
  <si>
    <t>Finansiel service</t>
  </si>
  <si>
    <t>Trykkerier mv.</t>
  </si>
  <si>
    <t>Fremst. af skibe og andre transportmidler</t>
  </si>
  <si>
    <t>Private husholdninger med ansat hjælp</t>
  </si>
  <si>
    <t>Vandforsyning</t>
  </si>
  <si>
    <t>Forskning og udvikling</t>
  </si>
  <si>
    <t>Skovbrug</t>
  </si>
  <si>
    <t>Kultur, fritid og anden service</t>
  </si>
  <si>
    <t>Hoteller og restauranter</t>
  </si>
  <si>
    <t>Sundhed og sociale institutioner</t>
  </si>
  <si>
    <t>Fremst. af elektrisk udstyr</t>
  </si>
  <si>
    <t>Glas- og betonindustri</t>
  </si>
  <si>
    <t>Forsikring og pension</t>
  </si>
  <si>
    <t>Elektronikindustri</t>
  </si>
  <si>
    <t>Reparation og installation af maskiner og udstyr</t>
  </si>
  <si>
    <t>Metalvareindustri</t>
  </si>
  <si>
    <t>Dyrlæger og anden videnservice</t>
  </si>
  <si>
    <t>Bilhandel og -værksteder mv.</t>
  </si>
  <si>
    <t>Papirindustri</t>
  </si>
  <si>
    <t>Ejendomshandel</t>
  </si>
  <si>
    <t>Plast- og gummiindustri</t>
  </si>
  <si>
    <t>Maskinindustri</t>
  </si>
  <si>
    <t>Møbel- og anden industri</t>
  </si>
  <si>
    <t>Undervisning</t>
  </si>
  <si>
    <t>Energiforsyning</t>
  </si>
  <si>
    <t>Arkitekter og rådgivende ingeniører</t>
  </si>
  <si>
    <t>Finansiel virksomhed</t>
  </si>
  <si>
    <t>Bygge og anlæg</t>
  </si>
  <si>
    <t>Rejsebureauer, rengøring og anden operationel service</t>
  </si>
  <si>
    <t>Kemisk industri</t>
  </si>
  <si>
    <t>Luftfart</t>
  </si>
  <si>
    <t>Andel af samlet effekt på produktionen i Danmark fordelt på de fem brancher med hhv. mest negativ og positiv betydning</t>
  </si>
  <si>
    <t>Figur 4.5</t>
  </si>
  <si>
    <t>Figur 4.6</t>
  </si>
  <si>
    <t>Indstilling til digitalisering af offentlige tjenesteydelser som følge af coronakrisen, 2020</t>
  </si>
  <si>
    <t>Figur 4.7</t>
  </si>
  <si>
    <t>Indstilling til digitalisering af offentlige tjenesteydelser som følge af coronakrisen, opdelt, 2020</t>
  </si>
  <si>
    <t>Figur 4.8</t>
  </si>
  <si>
    <t>Ønske om forsigtighed ifm. fysisk kontakt efter coronakrisen, 2020</t>
  </si>
  <si>
    <t>Figur 6.1</t>
  </si>
  <si>
    <t>Den trendmæssige udvikling i antallet af passagerer på betragtede ruter, august 2009 - februar 2020</t>
  </si>
  <si>
    <t>Figur 6.2</t>
  </si>
  <si>
    <t>HP-filter</t>
  </si>
  <si>
    <t>sep. 2009</t>
  </si>
  <si>
    <t>sep. 2010</t>
  </si>
  <si>
    <t>sep. 2011</t>
  </si>
  <si>
    <t>sep. 2012</t>
  </si>
  <si>
    <t>sep. 2013</t>
  </si>
  <si>
    <t>sep. 2014</t>
  </si>
  <si>
    <t>sep. 2015</t>
  </si>
  <si>
    <t>sep. 2016</t>
  </si>
  <si>
    <t>sep. 2017</t>
  </si>
  <si>
    <t>sep. 2018</t>
  </si>
  <si>
    <t>sep. 2019</t>
  </si>
  <si>
    <t>land</t>
  </si>
  <si>
    <t>Den trendmæssige udvikling i prisen for de betragtede ruter, september 2009 – februar 2020</t>
  </si>
  <si>
    <t>Figur 6.3</t>
  </si>
  <si>
    <t>Opbakning til flyafgifter, 2020</t>
  </si>
  <si>
    <t>Figur 6.4</t>
  </si>
  <si>
    <t>Opbakning til flyafgiter fordelt på alder, 2020</t>
  </si>
  <si>
    <t>Figur 6.5.a</t>
  </si>
  <si>
    <t>Figur 6.5.b</t>
  </si>
  <si>
    <t>Klimainfluencers, 2020, Forsøger du at påvirke venner og familie i en mere klimavenlig retning?</t>
  </si>
  <si>
    <t>Klimainfluencers, 2020, Hvis ja, forsøger du mere eller mindre end for to år siden?</t>
  </si>
  <si>
    <t>Figur 6.6.a</t>
  </si>
  <si>
    <t>Figur 6.6.b</t>
  </si>
  <si>
    <t>Klimainfluencers fordelt på aldersgrupper, 2020, andel klimainfluencers</t>
  </si>
  <si>
    <t>Klimainfluencers fordelt på aldersgrupper, 2020, udvikling i, hvor meget klimainfluencers påvirker andre ift. for to år siden</t>
  </si>
  <si>
    <t>Figur 5.1.b</t>
  </si>
  <si>
    <t>Figur 5.1.a</t>
  </si>
  <si>
    <t>Figur 5.2</t>
  </si>
  <si>
    <t>Figur 5.3</t>
  </si>
  <si>
    <t>Figur 5.4</t>
  </si>
  <si>
    <t>Figur 5.5</t>
  </si>
  <si>
    <t>Figur 5.6</t>
  </si>
  <si>
    <t>Potentiale for hjemmearbejde som andel af samlet arbejdstid, 2018, På tværs af uddannelsesgrupper</t>
  </si>
  <si>
    <t>Potentiale for hjemmearbejde som andel af samlet arbejdstid, 2018, På tværs afindkomstgrupper</t>
  </si>
  <si>
    <t>Gennemsnitligt potentiale for hjemmearbejde ud af samlet arbejdstid på tværs af kommuner, 2018</t>
  </si>
  <si>
    <t>Danskernes ønske og forventning om hjemmearbejde, 2020</t>
  </si>
  <si>
    <t>Gennemsnitligt potentiale for hjemmearbejde ud af samlet arbejdstid fordelt på lønmodtageres afstand til arbejde, 2018</t>
  </si>
  <si>
    <t>Effekt af 100 pct. potentielt hjemmearbejde på afstanden til arbejdspladsen, 2018</t>
  </si>
  <si>
    <t>Afstand til arbejde og potentiale for hjemmearbejde</t>
  </si>
  <si>
    <t>Ønske om hjemmearbejde</t>
  </si>
  <si>
    <t>n</t>
  </si>
  <si>
    <t>Ingen ændring</t>
  </si>
  <si>
    <t>Mere hjemmearbejde</t>
  </si>
  <si>
    <t>Mindre hjemmearbejde</t>
  </si>
  <si>
    <t>Forventning om hjemmearbejde</t>
  </si>
  <si>
    <t>Intet potentiale for hjemmearbejde</t>
  </si>
  <si>
    <t>Faktisk udført hjemmearbejde</t>
  </si>
  <si>
    <t>BNP-gab 3 års lag</t>
  </si>
  <si>
    <t>-</t>
  </si>
  <si>
    <t>År</t>
  </si>
  <si>
    <t xml:space="preserve">Kilde: </t>
  </si>
  <si>
    <t>Pct</t>
  </si>
  <si>
    <t>Antal respondenter</t>
  </si>
  <si>
    <t>Gns. Km</t>
  </si>
  <si>
    <t>Potentiale for hjemmearbejde uden faktisk udført hjemmearbejde</t>
  </si>
  <si>
    <t>Indeks, sep 2009 = 100</t>
  </si>
  <si>
    <t>bopael_kommune</t>
  </si>
  <si>
    <t>Aabenraa</t>
  </si>
  <si>
    <t>Aalborg</t>
  </si>
  <si>
    <t>Aarhus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</si>
  <si>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</si>
  <si>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</si>
  <si>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</si>
  <si>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</si>
  <si>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</si>
  <si>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</si>
  <si>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</si>
  <si>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</si>
  <si>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</si>
  <si>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</si>
  <si>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</si>
  <si>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Faaborg-Midtfyn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</si>
  <si>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</si>
  <si>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</si>
  <si>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</si>
  <si>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</si>
  <si>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</si>
  <si>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</si>
  <si>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</si>
  <si>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</si>
  <si>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</si>
  <si>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</si>
  <si>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</si>
  <si>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</si>
  <si>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</si>
  <si>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</si>
  <si>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</si>
  <si>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</si>
  <si>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</si>
  <si>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</si>
  <si>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</si>
  <si>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</si>
  <si>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</si>
  <si>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</si>
  <si>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</si>
  <si>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</si>
  <si>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</si>
  <si>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</si>
  <si>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</si>
  <si>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</si>
  <si>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</si>
  <si>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</si>
  <si>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</si>
  <si>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</si>
  <si>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</si>
  <si>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</si>
  <si>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</si>
  <si>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</si>
  <si>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</si>
  <si>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</si>
  <si>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</si>
  <si>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</si>
  <si>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</si>
  <si>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</si>
  <si>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</si>
  <si>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</si>
  <si>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</si>
  <si>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</si>
  <si>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</si>
  <si>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</si>
  <si>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</si>
  <si>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</si>
  <si>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</si>
  <si>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</si>
  <si>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</si>
  <si>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</si>
  <si>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</si>
  <si>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</si>
  <si>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</si>
  <si>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</si>
  <si>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</si>
  <si>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</si>
  <si>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</si>
  <si>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</si>
  <si>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</si>
  <si>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</si>
  <si>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</si>
  <si>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</si>
  <si>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</si>
  <si>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</si>
  <si>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</si>
  <si>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</si>
  <si>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</si>
  <si>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</si>
  <si>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</si>
  <si>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Tårnby</t>
  </si>
  <si>
    <t>Tønder</t>
  </si>
  <si>
    <t>Vallensbæk</t>
  </si>
  <si>
    <t>Varde</t>
  </si>
  <si>
    <t>Vejen</t>
  </si>
  <si>
    <t>Vejle</t>
  </si>
  <si>
    <t>Vesthimmerlands</t>
  </si>
  <si>
    <t>Viborg</t>
  </si>
  <si>
    <t>Vordingborg</t>
  </si>
  <si>
    <t>Ærø</t>
  </si>
  <si>
    <t>Figur 3.1.a og 3.1.b BNP-gab og investeringsgab i samme år og BNP-gab tre år før investeringsgab</t>
  </si>
  <si>
    <t>De Økonomiske Råd (2013) baseret på Vejdirektoratet</t>
  </si>
  <si>
    <t>Danmarks Statistiks registre samt egne beregninger</t>
  </si>
  <si>
    <t>www.statistikbanken.dk, tabel OFF3, NAN1, VEJ2, BANE42 samt egne beregninger.</t>
  </si>
  <si>
    <t>Figur 3.2 Typisk investeringsprofil for et større vejprojekt</t>
  </si>
  <si>
    <t>Figur 3.3 Effekten på efterspørgslen efter danske og udenlandske varer ved at bruge 1 mia. kr.</t>
  </si>
  <si>
    <t>Figur 4.1 Holdning til om produktion bør regionaliseres, 2020</t>
  </si>
  <si>
    <t>Spørgeskemaundersøgelse udført af Epinion på vegne af Kraka-Deloitte samt egne beregninger</t>
  </si>
  <si>
    <t>Figur 4.2 Holdning til om produktion bør regionaliseres, fordelt på uddannelsesniveau, 2020</t>
  </si>
  <si>
    <t>Figur 4.3 Andele af dansk eksport fordelt på aftagerlande målt ved hhv. direkte eksport til første aftagerland og eksport til det endelige forbrugsland, 2015</t>
  </si>
  <si>
    <t>www.statistikbanken.dk tabel DKTEC2, UHTY, stats.oecd.org, tabel ”Trade in Value Added (TiVA): Principal indicators” samt egne beregninger</t>
  </si>
  <si>
    <t>Figur 4.4 Effekt på virksomhedernes produktion ved et regionaliseringsstød</t>
  </si>
  <si>
    <t>World Input-Output Database samt egne beregninger.</t>
  </si>
  <si>
    <t>Figur 4.5 Andel af samlet effekt på produktionen i Danmark fordelt på de fem brancher med hhv. mest negativ og positiv betydning</t>
  </si>
  <si>
    <t>Figur 4.6 Indstilling til digitalisering af offentlige tjenesteydelser som følge af coronakrisen, 2020</t>
  </si>
  <si>
    <t>Figur 4.7 Indstilling til digitalisering af offentlige tjenesteydelser som følge af coronakrisen, opdelt, 2020</t>
  </si>
  <si>
    <t>Spørgeskemaundersøgelse udført af Epinion på vegne af Kraka-Deloitte samt egne beregninger.</t>
  </si>
  <si>
    <t>Figur 4.8 Ønske om forsigtighed ifm. fysisk kontakt efter coronakrisen, 2020</t>
  </si>
  <si>
    <t>Figur 5.1.a Gennemsnitligt potentiale for hjemmearbejde fordelt på uddannelsesniveau</t>
  </si>
  <si>
    <t>Dingel og Neiman (2020), Danmarks Statistiks registre samt egne beregninger.</t>
  </si>
  <si>
    <t>Figur 5.1.b Gennemsnitligt potentiale for hjemmearbejde på tværs af indkomstgrupper</t>
  </si>
  <si>
    <t>Dingel og Neiman (2020), Danmarks Statistiks registre samt egne beregninger</t>
  </si>
  <si>
    <t>teleworkable procent</t>
  </si>
  <si>
    <t>Figur 5.2 Gennemsnitligt potentiale for hjemmearbejde ud af samlet arbejdstid på tværs af kommuner, 2018
2018</t>
  </si>
  <si>
    <t>Figur 5.3 Danskernes ønske og forventning om hjemmearbejde, 2020</t>
  </si>
  <si>
    <t>Spørgeskemaundersøgelse gennemført af Epinion for Kraka-Deloitte samt egne beregninger.</t>
  </si>
  <si>
    <t>Figur 5.4 Gennemsnitligt potentiale for hjemmearbejde fordelt på lønmodtageres afstand til arbejde</t>
  </si>
  <si>
    <t>Figur 5.5 Effekt af 100 pct. potentielt hjemmearbejde på afstanden til arbejdspladsen</t>
  </si>
  <si>
    <t>Figur 5.6 Afstand til arbejde og potentiale for hjemmearbejde</t>
  </si>
  <si>
    <t>Figur 6.1 Den trendmæssige udvikling i antallet af passagerer på betragtede ruter, august 2009 - februar 2020</t>
  </si>
  <si>
    <t>http://ec.europa.eu/eurostat/data/database , tabel avia_paocc.</t>
  </si>
  <si>
    <t>Figur 6.2 Den trendmæssige udvikling i prisen for de betragtede ruter, september 2009 - februar 2020</t>
  </si>
  <si>
    <t>Travelmarkets flyprisindeks.</t>
  </si>
  <si>
    <t>Figur 6.3 Opbakning til flyafgifter, 2020</t>
  </si>
  <si>
    <t>Figur 6.4 Opbakning til flyafgiter fordelt på alder, 2020</t>
  </si>
  <si>
    <t>Figur 6.5.a Klimainfluencers, 2020, Forsøger du at påvirke venner og familie i en mere klimavenlig retning?</t>
  </si>
  <si>
    <t>Figur 6.5.b Klimainfluencers, 2020, Hvis ja, forsøger du mere eller mindre end for to år siden?</t>
  </si>
  <si>
    <t>Figur 6.6.a Klimainfluencers fordelt på aldersgrupper, 2020, andel klimainfluencers</t>
  </si>
  <si>
    <t>Figur 6.6.b Klimainfluencers fordelt på aldersgrupper, 2020, udvikling i, hvor meget klimainfluencers påvirker andre ift. for to år siden</t>
  </si>
  <si>
    <t>Kommunenummer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</si>
</sst>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6BC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quotePrefix="1"/>
    <xf numFmtId="0" fontId="0" fillId="2" borderId="0" xfId="0" applyFill="1"/>
    <xf numFmtId="0" fontId="4" fillId="2" borderId="0" xfId="0" applyFont="1" applyFill="1"/>
    <xf numFmtId="0" fontId="3" fillId="0" borderId="0" xfId="0" applyFont="1"/>
    <xf numFmtId="0" fontId="0" fillId="0" borderId="2" xfId="0" applyBorder="1"/>
    <xf numFmtId="0" fontId="5" fillId="0" borderId="0" xfId="0" applyFont="1" applyAlignment="1">
      <alignment horizontal="left"/>
    </xf>
    <xf numFmtId="0" fontId="0" fillId="0" borderId="3" xfId="0" applyBorder="1"/>
    <xf numFmtId="0" fontId="0" fillId="0" borderId="4" xfId="0" applyBorder="1"/>
    <xf numFmtId="0" fontId="6" fillId="2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3" fillId="0" borderId="0" xfId="0" applyNumberFormat="1" applyFont="1"/>
    <xf numFmtId="0" fontId="0" fillId="3" borderId="0" xfId="0" applyFill="1"/>
    <xf numFmtId="0" fontId="0" fillId="4" borderId="0" xfId="0" applyFill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3" borderId="0" xfId="0" applyNumberFormat="1" applyFill="1"/>
    <xf numFmtId="0" fontId="7" fillId="0" borderId="0" xfId="0" applyFont="1" applyAlignment="1">
      <alignment horizontal="left"/>
    </xf>
    <xf numFmtId="164" fontId="0" fillId="4" borderId="0" xfId="0" applyNumberFormat="1" applyFill="1"/>
    <xf numFmtId="0" fontId="0" fillId="0" borderId="0" xfId="0" applyBorder="1"/>
    <xf numFmtId="0" fontId="0" fillId="0" borderId="0" xfId="0" applyFont="1"/>
    <xf numFmtId="9" fontId="0" fillId="0" borderId="0" xfId="2" applyFont="1"/>
    <xf numFmtId="0" fontId="9" fillId="0" borderId="0" xfId="3" applyFont="1"/>
    <xf numFmtId="0" fontId="0" fillId="0" borderId="6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5" xfId="0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2" fontId="0" fillId="0" borderId="0" xfId="2" applyNumberFormat="1" applyFont="1"/>
    <xf numFmtId="0" fontId="2" fillId="0" borderId="0" xfId="0" applyFont="1" applyAlignment="1">
      <alignment wrapText="1"/>
    </xf>
    <xf numFmtId="0" fontId="0" fillId="2" borderId="0" xfId="0" applyFill="1" applyBorder="1"/>
    <xf numFmtId="165" fontId="0" fillId="0" borderId="0" xfId="0" applyNumberFormat="1" applyFill="1"/>
    <xf numFmtId="0" fontId="10" fillId="0" borderId="0" xfId="0" applyFont="1" applyFill="1"/>
    <xf numFmtId="0" fontId="0" fillId="0" borderId="6" xfId="0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NumberFormat="1" applyFill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wrapText="1"/>
    </xf>
  </cellXfs>
  <cellStyles count="4">
    <cellStyle name="Link" xfId="3" builtinId="8"/>
    <cellStyle name="Normal" xfId="0" builtinId="0"/>
    <cellStyle name="Normal 7" xfId="1" xr:uid="{A4D81063-D7C0-4654-8A7E-B9DA259C0FAB}"/>
    <cellStyle name="Procent" xfId="2" builtinId="5"/>
  </cellStyles>
  <dxfs count="0"/>
  <tableStyles count="0" defaultTableStyle="TableStyleMedium2" defaultPivotStyle="PivotStyleLight16"/>
  <colors>
    <mruColors>
      <color rgb="FF6FC2B4"/>
      <color rgb="FF0076A8"/>
      <color rgb="FF2C5234"/>
      <color rgb="FF86BC25"/>
      <color rgb="FF00BC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986667016835114E-2"/>
          <c:y val="2.3714285714285716E-2"/>
          <c:w val="0.86783569252935422"/>
          <c:h val="0.8651728533933258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6BC25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'Figur 3.1.a-b'!$B$17:$B$40</c:f>
              <c:numCache>
                <c:formatCode>General</c:formatCode>
                <c:ptCount val="24"/>
                <c:pt idx="0">
                  <c:v>-0.64480938292764689</c:v>
                </c:pt>
                <c:pt idx="1">
                  <c:v>-0.28570107483070206</c:v>
                </c:pt>
                <c:pt idx="2">
                  <c:v>0.43946783958825897</c:v>
                </c:pt>
                <c:pt idx="3">
                  <c:v>0.21770575789399338</c:v>
                </c:pt>
                <c:pt idx="4">
                  <c:v>0.83440611110607854</c:v>
                </c:pt>
                <c:pt idx="5">
                  <c:v>2.4031056277162177</c:v>
                </c:pt>
                <c:pt idx="6">
                  <c:v>1.2490527946748209</c:v>
                </c:pt>
                <c:pt idx="7">
                  <c:v>-5.9171561806758977E-2</c:v>
                </c:pt>
                <c:pt idx="8">
                  <c:v>-1.2528675387418864</c:v>
                </c:pt>
                <c:pt idx="9">
                  <c:v>-4.7104726321633983E-2</c:v>
                </c:pt>
                <c:pt idx="10">
                  <c:v>1.0296807959112808</c:v>
                </c:pt>
                <c:pt idx="11">
                  <c:v>3.8750513570977363</c:v>
                </c:pt>
                <c:pt idx="12">
                  <c:v>3.9002378127131809</c:v>
                </c:pt>
                <c:pt idx="13">
                  <c:v>2.6088920024857742</c:v>
                </c:pt>
                <c:pt idx="14">
                  <c:v>-3.0799106620917893</c:v>
                </c:pt>
                <c:pt idx="15">
                  <c:v>-1.9679198892672667</c:v>
                </c:pt>
                <c:pt idx="16">
                  <c:v>-1.460991617770957</c:v>
                </c:pt>
                <c:pt idx="17">
                  <c:v>-2.1779480954803199</c:v>
                </c:pt>
                <c:pt idx="18">
                  <c:v>-2.3768623111818155</c:v>
                </c:pt>
                <c:pt idx="19">
                  <c:v>-2.095037308265757</c:v>
                </c:pt>
                <c:pt idx="20">
                  <c:v>-1.2688734971577187</c:v>
                </c:pt>
                <c:pt idx="21">
                  <c:v>0.32265351764784178</c:v>
                </c:pt>
                <c:pt idx="22">
                  <c:v>0.67297202321270344</c:v>
                </c:pt>
                <c:pt idx="23">
                  <c:v>1.3466667456498715</c:v>
                </c:pt>
              </c:numCache>
            </c:numRef>
          </c:xVal>
          <c:yVal>
            <c:numRef>
              <c:f>'Figur 3.1.a-b'!$D$17:$D$40</c:f>
              <c:numCache>
                <c:formatCode>General</c:formatCode>
                <c:ptCount val="24"/>
                <c:pt idx="0">
                  <c:v>2.3899257054619705</c:v>
                </c:pt>
                <c:pt idx="1">
                  <c:v>10.629437420058242</c:v>
                </c:pt>
                <c:pt idx="2">
                  <c:v>4.6748215993970277</c:v>
                </c:pt>
                <c:pt idx="3">
                  <c:v>-3.9680790675006961</c:v>
                </c:pt>
                <c:pt idx="4">
                  <c:v>-2.2689259120480143</c:v>
                </c:pt>
                <c:pt idx="5">
                  <c:v>2.2549687370283511</c:v>
                </c:pt>
                <c:pt idx="6">
                  <c:v>7.3141311452672664</c:v>
                </c:pt>
                <c:pt idx="7">
                  <c:v>-2.5690962436875964</c:v>
                </c:pt>
                <c:pt idx="8">
                  <c:v>-8.2186310073932063</c:v>
                </c:pt>
                <c:pt idx="9">
                  <c:v>1.658250075102452</c:v>
                </c:pt>
                <c:pt idx="10">
                  <c:v>-6.4774077990935597</c:v>
                </c:pt>
                <c:pt idx="11">
                  <c:v>3.9185063210930515</c:v>
                </c:pt>
                <c:pt idx="12">
                  <c:v>5.2500972225773213</c:v>
                </c:pt>
                <c:pt idx="13">
                  <c:v>-3.3514008727661637</c:v>
                </c:pt>
                <c:pt idx="14">
                  <c:v>-9.9920492553834954</c:v>
                </c:pt>
                <c:pt idx="15">
                  <c:v>-3.9719928288321937</c:v>
                </c:pt>
                <c:pt idx="16">
                  <c:v>-4.9967756535259866</c:v>
                </c:pt>
                <c:pt idx="17">
                  <c:v>9.9788408839437626</c:v>
                </c:pt>
                <c:pt idx="18">
                  <c:v>2.6517688238438808</c:v>
                </c:pt>
                <c:pt idx="19">
                  <c:v>8.1025176431793291</c:v>
                </c:pt>
                <c:pt idx="20">
                  <c:v>1.0087629433390921</c:v>
                </c:pt>
                <c:pt idx="21">
                  <c:v>7.5225720009005848</c:v>
                </c:pt>
                <c:pt idx="22">
                  <c:v>-3.8251621101975664</c:v>
                </c:pt>
                <c:pt idx="23">
                  <c:v>-0.60855873847431852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F4-4926-89F6-15195FD16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19664"/>
        <c:axId val="173637616"/>
      </c:scatterChart>
      <c:valAx>
        <c:axId val="173019664"/>
        <c:scaling>
          <c:orientation val="minMax"/>
          <c:min val="-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BNP-gab, pct.</a:t>
                </a:r>
              </a:p>
            </c:rich>
          </c:tx>
          <c:layout>
            <c:manualLayout>
              <c:xMode val="edge"/>
              <c:yMode val="edge"/>
              <c:x val="0.78255495157449206"/>
              <c:y val="0.403476698629211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cmpd="sng"/>
        </c:spPr>
        <c:crossAx val="173637616"/>
        <c:crosses val="autoZero"/>
        <c:crossBetween val="midCat"/>
      </c:valAx>
      <c:valAx>
        <c:axId val="173637616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966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4.6'!$A$5</c:f>
              <c:strCache>
                <c:ptCount val="1"/>
                <c:pt idx="0">
                  <c:v>Vægtet gennemsnit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DFE-4750-9462-431867AFA6AA}"/>
              </c:ext>
            </c:extLst>
          </c:dPt>
          <c:dPt>
            <c:idx val="2"/>
            <c:invertIfNegative val="0"/>
            <c:bubble3D val="0"/>
            <c:spPr>
              <a:solidFill>
                <a:srgbClr val="0076A8"/>
              </a:solidFill>
              <a:ln>
                <a:solidFill>
                  <a:srgbClr val="0076A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DFE-4750-9462-431867AFA6AA}"/>
              </c:ext>
            </c:extLst>
          </c:dPt>
          <c:cat>
            <c:strRef>
              <c:f>'Figur 4.6'!$B$4:$D$4</c:f>
              <c:strCache>
                <c:ptCount val="3"/>
                <c:pt idx="0">
                  <c:v>Mere digitalisering</c:v>
                </c:pt>
                <c:pt idx="1">
                  <c:v>Uændret</c:v>
                </c:pt>
                <c:pt idx="2">
                  <c:v>Mindre digitalisering</c:v>
                </c:pt>
              </c:strCache>
            </c:strRef>
          </c:cat>
          <c:val>
            <c:numRef>
              <c:f>'Figur 4.6'!$B$5:$D$5</c:f>
              <c:numCache>
                <c:formatCode>General</c:formatCode>
                <c:ptCount val="3"/>
                <c:pt idx="0">
                  <c:v>42.46475476214767</c:v>
                </c:pt>
                <c:pt idx="1">
                  <c:v>39.490126822018077</c:v>
                </c:pt>
                <c:pt idx="2">
                  <c:v>18.045118630015221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70802128900554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4.7'!$B$4</c:f>
              <c:strCache>
                <c:ptCount val="1"/>
                <c:pt idx="0">
                  <c:v>Mere digitalisering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cat>
            <c:strRef>
              <c:f>'Figur 4.7'!$A$5:$A$9</c:f>
              <c:strCache>
                <c:ptCount val="5"/>
                <c:pt idx="0">
                  <c:v>Lægebesøg</c:v>
                </c:pt>
                <c:pt idx="1">
                  <c:v>Folkeskolen</c:v>
                </c:pt>
                <c:pt idx="2">
                  <c:v>Gymnasiet</c:v>
                </c:pt>
                <c:pt idx="3">
                  <c:v>Vid. udd.</c:v>
                </c:pt>
                <c:pt idx="4">
                  <c:v>Andre
myndighedsopgaver</c:v>
                </c:pt>
              </c:strCache>
            </c:strRef>
          </c:cat>
          <c:val>
            <c:numRef>
              <c:f>'Figur 4.7'!$B$5:$B$9</c:f>
              <c:numCache>
                <c:formatCode>General</c:formatCode>
                <c:ptCount val="5"/>
                <c:pt idx="0">
                  <c:v>40.942823944636096</c:v>
                </c:pt>
                <c:pt idx="1">
                  <c:v>37.266354250075857</c:v>
                </c:pt>
                <c:pt idx="2">
                  <c:v>45.200616456690483</c:v>
                </c:pt>
                <c:pt idx="3">
                  <c:v>47.352030427150623</c:v>
                </c:pt>
                <c:pt idx="4">
                  <c:v>41.922346166636501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4-4231-ADAB-3DFB26D5A046}"/>
            </c:ext>
          </c:extLst>
        </c:ser>
        <c:ser>
          <c:idx val="1"/>
          <c:order val="1"/>
          <c:tx>
            <c:strRef>
              <c:f>'Figur 4.7'!$C$4</c:f>
              <c:strCache>
                <c:ptCount val="1"/>
                <c:pt idx="0">
                  <c:v>Uændret</c:v>
                </c:pt>
              </c:strCache>
            </c:strRef>
          </c:tx>
          <c:spPr>
            <a:solidFill>
              <a:srgbClr val="2C5234"/>
            </a:solidFill>
          </c:spPr>
          <c:invertIfNegative val="0"/>
          <c:cat>
            <c:strRef>
              <c:f>'Figur 4.7'!$A$5:$A$9</c:f>
              <c:strCache>
                <c:ptCount val="5"/>
                <c:pt idx="0">
                  <c:v>Lægebesøg</c:v>
                </c:pt>
                <c:pt idx="1">
                  <c:v>Folkeskolen</c:v>
                </c:pt>
                <c:pt idx="2">
                  <c:v>Gymnasiet</c:v>
                </c:pt>
                <c:pt idx="3">
                  <c:v>Vid. udd.</c:v>
                </c:pt>
                <c:pt idx="4">
                  <c:v>Andre
myndighedsopgaver</c:v>
                </c:pt>
              </c:strCache>
            </c:strRef>
          </c:cat>
          <c:val>
            <c:numRef>
              <c:f>'Figur 4.7'!$C$5:$C$9</c:f>
              <c:numCache>
                <c:formatCode>General</c:formatCode>
                <c:ptCount val="5"/>
                <c:pt idx="0">
                  <c:v>46.306598102765953</c:v>
                </c:pt>
                <c:pt idx="1">
                  <c:v>39.393078836418034</c:v>
                </c:pt>
                <c:pt idx="2">
                  <c:v>35.31350715823114</c:v>
                </c:pt>
                <c:pt idx="3">
                  <c:v>35.135429177832393</c:v>
                </c:pt>
                <c:pt idx="4">
                  <c:v>40.220255873163431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4-4231-ADAB-3DFB26D5A046}"/>
            </c:ext>
          </c:extLst>
        </c:ser>
        <c:ser>
          <c:idx val="2"/>
          <c:order val="2"/>
          <c:tx>
            <c:strRef>
              <c:f>'Figur 4.7'!$D$4</c:f>
              <c:strCache>
                <c:ptCount val="1"/>
                <c:pt idx="0">
                  <c:v>Mindre digitalisering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f>'Figur 4.7'!$A$5:$A$9</c:f>
              <c:strCache>
                <c:ptCount val="5"/>
                <c:pt idx="0">
                  <c:v>Lægebesøg</c:v>
                </c:pt>
                <c:pt idx="1">
                  <c:v>Folkeskolen</c:v>
                </c:pt>
                <c:pt idx="2">
                  <c:v>Gymnasiet</c:v>
                </c:pt>
                <c:pt idx="3">
                  <c:v>Vid. udd.</c:v>
                </c:pt>
                <c:pt idx="4">
                  <c:v>Andre
myndighedsopgaver</c:v>
                </c:pt>
              </c:strCache>
            </c:strRef>
          </c:cat>
          <c:val>
            <c:numRef>
              <c:f>'Figur 4.7'!$D$5:$D$9</c:f>
              <c:numCache>
                <c:formatCode>General</c:formatCode>
                <c:ptCount val="5"/>
                <c:pt idx="0">
                  <c:v>12.750577952597524</c:v>
                </c:pt>
                <c:pt idx="1">
                  <c:v>23.340566913505434</c:v>
                </c:pt>
                <c:pt idx="2">
                  <c:v>19.485876385077805</c:v>
                </c:pt>
                <c:pt idx="3">
                  <c:v>17.512540395016369</c:v>
                </c:pt>
                <c:pt idx="4">
                  <c:v>17.857399038853142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4-4231-ADAB-3DFB26D5A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noMultiLvlLbl val="0"/>
      </c:catAx>
      <c:valAx>
        <c:axId val="1730177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  <c:majorUnit val="20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755753135024788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4.8'!$B$4</c:f>
              <c:strCache>
                <c:ptCount val="1"/>
                <c:pt idx="0">
                  <c:v>Mindre forsigtig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cat>
            <c:strRef>
              <c:f>'Figur 4.8'!$A$5:$A$7</c:f>
              <c:strCache>
                <c:ptCount val="3"/>
                <c:pt idx="0">
                  <c:v>Kram og håndtryk</c:v>
                </c:pt>
                <c:pt idx="1">
                  <c:v>Håndhygiejne</c:v>
                </c:pt>
                <c:pt idx="2">
                  <c:v>Afstand i off. rum</c:v>
                </c:pt>
              </c:strCache>
            </c:strRef>
          </c:cat>
          <c:val>
            <c:numRef>
              <c:f>'Figur 4.8'!$B$5:$B$7</c:f>
              <c:numCache>
                <c:formatCode>General</c:formatCode>
                <c:ptCount val="3"/>
                <c:pt idx="0">
                  <c:v>26.916529798382062</c:v>
                </c:pt>
                <c:pt idx="1">
                  <c:v>2.4915501556685999</c:v>
                </c:pt>
                <c:pt idx="2">
                  <c:v>5.2968046812403387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4-4231-ADAB-3DFB26D5A046}"/>
            </c:ext>
          </c:extLst>
        </c:ser>
        <c:ser>
          <c:idx val="1"/>
          <c:order val="1"/>
          <c:tx>
            <c:strRef>
              <c:f>'Figur 4.8'!$C$4</c:f>
              <c:strCache>
                <c:ptCount val="1"/>
                <c:pt idx="0">
                  <c:v>Uændret</c:v>
                </c:pt>
              </c:strCache>
            </c:strRef>
          </c:tx>
          <c:spPr>
            <a:solidFill>
              <a:srgbClr val="2C5234"/>
            </a:solidFill>
          </c:spPr>
          <c:invertIfNegative val="0"/>
          <c:cat>
            <c:strRef>
              <c:f>'Figur 4.8'!$A$5:$A$7</c:f>
              <c:strCache>
                <c:ptCount val="3"/>
                <c:pt idx="0">
                  <c:v>Kram og håndtryk</c:v>
                </c:pt>
                <c:pt idx="1">
                  <c:v>Håndhygiejne</c:v>
                </c:pt>
                <c:pt idx="2">
                  <c:v>Afstand i off. rum</c:v>
                </c:pt>
              </c:strCache>
            </c:strRef>
          </c:cat>
          <c:val>
            <c:numRef>
              <c:f>'Figur 4.8'!$C$5:$C$7</c:f>
              <c:numCache>
                <c:formatCode>General</c:formatCode>
                <c:ptCount val="3"/>
                <c:pt idx="0">
                  <c:v>34.454692494180499</c:v>
                </c:pt>
                <c:pt idx="1">
                  <c:v>14.911848026547551</c:v>
                </c:pt>
                <c:pt idx="2">
                  <c:v>19.155979486360689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4-4231-ADAB-3DFB26D5A046}"/>
            </c:ext>
          </c:extLst>
        </c:ser>
        <c:ser>
          <c:idx val="2"/>
          <c:order val="2"/>
          <c:tx>
            <c:strRef>
              <c:f>'Figur 4.8'!$D$4</c:f>
              <c:strCache>
                <c:ptCount val="1"/>
                <c:pt idx="0">
                  <c:v>Mere forsigtig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f>'Figur 4.8'!$A$5:$A$7</c:f>
              <c:strCache>
                <c:ptCount val="3"/>
                <c:pt idx="0">
                  <c:v>Kram og håndtryk</c:v>
                </c:pt>
                <c:pt idx="1">
                  <c:v>Håndhygiejne</c:v>
                </c:pt>
                <c:pt idx="2">
                  <c:v>Afstand i off. rum</c:v>
                </c:pt>
              </c:strCache>
            </c:strRef>
          </c:cat>
          <c:val>
            <c:numRef>
              <c:f>'Figur 4.8'!$D$5:$D$7</c:f>
              <c:numCache>
                <c:formatCode>General</c:formatCode>
                <c:ptCount val="3"/>
                <c:pt idx="0">
                  <c:v>38.628777707436932</c:v>
                </c:pt>
                <c:pt idx="1">
                  <c:v>82.596601817783792</c:v>
                </c:pt>
                <c:pt idx="2">
                  <c:v>75.547215832398933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4-4231-ADAB-3DFB26D5A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noMultiLvlLbl val="0"/>
      </c:catAx>
      <c:valAx>
        <c:axId val="1730177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  <c:majorUnit val="20"/>
      </c:valAx>
      <c:spPr>
        <a:noFill/>
      </c:spPr>
    </c:plotArea>
    <c:legend>
      <c:legendPos val="t"/>
      <c:layout>
        <c:manualLayout>
          <c:xMode val="edge"/>
          <c:yMode val="edge"/>
          <c:x val="0.2020564304461942"/>
          <c:y val="0.9302595508894721"/>
          <c:w val="0.60298140857392823"/>
          <c:h val="6.7738407699037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667-4663-95AB-5DBD35ECF5F7}"/>
              </c:ext>
            </c:extLst>
          </c:dPt>
          <c:cat>
            <c:strRef>
              <c:f>'Figur 5.1.a'!$A$5:$A$10</c:f>
              <c:strCache>
                <c:ptCount val="6"/>
                <c:pt idx="0">
                  <c:v>Alle</c:v>
                </c:pt>
                <c:pt idx="1">
                  <c:v>Ufaglært</c:v>
                </c:pt>
                <c:pt idx="2">
                  <c:v>Faglært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'Figur 5.1.a'!$B$5:$B$10</c:f>
              <c:numCache>
                <c:formatCode>General</c:formatCode>
                <c:ptCount val="6"/>
                <c:pt idx="0">
                  <c:v>32.6</c:v>
                </c:pt>
                <c:pt idx="1">
                  <c:v>13.700436174978403</c:v>
                </c:pt>
                <c:pt idx="2">
                  <c:v>28.006345033645601</c:v>
                </c:pt>
                <c:pt idx="3">
                  <c:v>46.887565759299257</c:v>
                </c:pt>
                <c:pt idx="4">
                  <c:v>32.88634000940602</c:v>
                </c:pt>
                <c:pt idx="5">
                  <c:v>67.942913542852153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776297118929497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val>
            <c:numRef>
              <c:f>'Figur 5.1.b'!$B$5:$B$14</c:f>
              <c:numCache>
                <c:formatCode>General</c:formatCode>
                <c:ptCount val="10"/>
                <c:pt idx="0">
                  <c:v>17.124474048614502</c:v>
                </c:pt>
                <c:pt idx="1">
                  <c:v>20.530927181243896</c:v>
                </c:pt>
                <c:pt idx="2">
                  <c:v>18.692606687545776</c:v>
                </c:pt>
                <c:pt idx="3">
                  <c:v>21.263124048709869</c:v>
                </c:pt>
                <c:pt idx="4">
                  <c:v>25.361469388008118</c:v>
                </c:pt>
                <c:pt idx="5">
                  <c:v>29.050919413566589</c:v>
                </c:pt>
                <c:pt idx="6">
                  <c:v>33.705201745033264</c:v>
                </c:pt>
                <c:pt idx="7">
                  <c:v>41.022694110870361</c:v>
                </c:pt>
                <c:pt idx="8">
                  <c:v>53.691369295120239</c:v>
                </c:pt>
                <c:pt idx="9">
                  <c:v>65.373945236206055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Indkomstdecil</a:t>
                </a:r>
              </a:p>
            </c:rich>
          </c:tx>
          <c:layout>
            <c:manualLayout>
              <c:xMode val="edge"/>
              <c:yMode val="edge"/>
              <c:x val="0.86140069991251089"/>
              <c:y val="0.943075144508670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07436570425E-2"/>
          <c:y val="8.1282079323417911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5.3'!$A$4</c:f>
              <c:strCache>
                <c:ptCount val="1"/>
                <c:pt idx="0">
                  <c:v>Ønske om hjemmearbejde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('Figur 5.3'!$A$11,'Figur 5.3'!$A$10,'Figur 5.3'!$A$12)</c:f>
              <c:strCache>
                <c:ptCount val="3"/>
                <c:pt idx="0">
                  <c:v>Mere hjemmearbejde</c:v>
                </c:pt>
                <c:pt idx="1">
                  <c:v>Ingen ændring</c:v>
                </c:pt>
                <c:pt idx="2">
                  <c:v>Mindre hjemmearbejde</c:v>
                </c:pt>
              </c:strCache>
            </c:strRef>
          </c:cat>
          <c:val>
            <c:numRef>
              <c:f>('Figur 5.3'!$C$6,'Figur 5.3'!$C$5,'Figur 5.3'!$C$7)</c:f>
              <c:numCache>
                <c:formatCode>0.00</c:formatCode>
                <c:ptCount val="3"/>
                <c:pt idx="0">
                  <c:v>49.759041465536704</c:v>
                </c:pt>
                <c:pt idx="1">
                  <c:v>39.60920800553</c:v>
                </c:pt>
                <c:pt idx="2">
                  <c:v>10.631750528933399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BE-41DE-B5DD-3A1D8B72DEA7}"/>
            </c:ext>
          </c:extLst>
        </c:ser>
        <c:ser>
          <c:idx val="1"/>
          <c:order val="1"/>
          <c:tx>
            <c:strRef>
              <c:f>'Figur 5.3'!$A$9</c:f>
              <c:strCache>
                <c:ptCount val="1"/>
                <c:pt idx="0">
                  <c:v>Forventning om hjemmearbejde</c:v>
                </c:pt>
              </c:strCache>
            </c:strRef>
          </c:tx>
          <c:spPr>
            <a:solidFill>
              <a:srgbClr val="2C5234"/>
            </a:solidFill>
            <a:ln>
              <a:solidFill>
                <a:srgbClr val="2C5234"/>
              </a:solidFill>
            </a:ln>
          </c:spPr>
          <c:invertIfNegative val="0"/>
          <c:cat>
            <c:strRef>
              <c:f>('Figur 5.3'!$A$11,'Figur 5.3'!$A$10,'Figur 5.3'!$A$12)</c:f>
              <c:strCache>
                <c:ptCount val="3"/>
                <c:pt idx="0">
                  <c:v>Mere hjemmearbejde</c:v>
                </c:pt>
                <c:pt idx="1">
                  <c:v>Ingen ændring</c:v>
                </c:pt>
                <c:pt idx="2">
                  <c:v>Mindre hjemmearbejde</c:v>
                </c:pt>
              </c:strCache>
            </c:strRef>
          </c:cat>
          <c:val>
            <c:numRef>
              <c:f>('Figur 5.3'!$C$11,'Figur 5.3'!$C$10,'Figur 5.3'!$C$12)</c:f>
              <c:numCache>
                <c:formatCode>0.00</c:formatCode>
                <c:ptCount val="3"/>
                <c:pt idx="0">
                  <c:v>46.919866963908504</c:v>
                </c:pt>
                <c:pt idx="1">
                  <c:v>42.442893218450202</c:v>
                </c:pt>
                <c:pt idx="2">
                  <c:v>11.354577606230199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BE-41DE-B5DD-3A1D8B72D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0"/>
              <c:y val="1.083041703120443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5956353893263342"/>
          <c:y val="8.6958661417322877E-2"/>
          <c:w val="0.36984011373578302"/>
          <c:h val="0.144522820064158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07436570425E-2"/>
          <c:y val="6.8797438781690756E-2"/>
          <c:w val="0.94580942905812371"/>
          <c:h val="0.80147650774422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5.4'!$A$5:$A$9</c:f>
              <c:strCache>
                <c:ptCount val="5"/>
                <c:pt idx="0">
                  <c:v>0-5</c:v>
                </c:pt>
                <c:pt idx="1">
                  <c:v>5-10</c:v>
                </c:pt>
                <c:pt idx="2">
                  <c:v>20-50</c:v>
                </c:pt>
                <c:pt idx="3">
                  <c:v>50-100</c:v>
                </c:pt>
                <c:pt idx="4">
                  <c:v>100+</c:v>
                </c:pt>
              </c:strCache>
            </c:strRef>
          </c:cat>
          <c:val>
            <c:numRef>
              <c:f>'Figur 5.4'!$B$5:$B$9</c:f>
              <c:numCache>
                <c:formatCode>General</c:formatCode>
                <c:ptCount val="5"/>
                <c:pt idx="0">
                  <c:v>29.358062148094177</c:v>
                </c:pt>
                <c:pt idx="1">
                  <c:v>31.961432099342346</c:v>
                </c:pt>
                <c:pt idx="2">
                  <c:v>35.316658020019531</c:v>
                </c:pt>
                <c:pt idx="3">
                  <c:v>38.363984227180481</c:v>
                </c:pt>
                <c:pt idx="4">
                  <c:v>40.490412712097168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Km</a:t>
                </a:r>
              </a:p>
            </c:rich>
          </c:tx>
          <c:layout>
            <c:manualLayout>
              <c:xMode val="edge"/>
              <c:yMode val="edge"/>
              <c:x val="0.50752580927384072"/>
              <c:y val="0.945890109890109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03957263163657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031-48D3-91C8-DA44AE016E3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'Figur 5.5'!$B$4:$H$4</c15:sqref>
                  </c15:fullRef>
                </c:ext>
              </c:extLst>
              <c:f>('Figur 5.5'!$B$4,'Figur 5.5'!$D$4:$H$4)</c:f>
              <c:strCache>
                <c:ptCount val="6"/>
                <c:pt idx="0">
                  <c:v>I alt</c:v>
                </c:pt>
                <c:pt idx="1">
                  <c:v>Ufaglært</c:v>
                </c:pt>
                <c:pt idx="2">
                  <c:v>Faglært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5.5'!$B$7:$H$7</c15:sqref>
                  </c15:fullRef>
                </c:ext>
              </c:extLst>
              <c:f>('Figur 5.5'!$B$7,'Figur 5.5'!$D$7:$H$7)</c:f>
              <c:numCache>
                <c:formatCode>General</c:formatCode>
                <c:ptCount val="6"/>
                <c:pt idx="0">
                  <c:v>5.4059999999999997</c:v>
                </c:pt>
                <c:pt idx="1">
                  <c:v>6.7050000000000001</c:v>
                </c:pt>
                <c:pt idx="2">
                  <c:v>5.3959999999999999</c:v>
                </c:pt>
                <c:pt idx="3">
                  <c:v>3.4780000000000002</c:v>
                </c:pt>
                <c:pt idx="4">
                  <c:v>5.4409999999999998</c:v>
                </c:pt>
                <c:pt idx="5">
                  <c:v>0.77400000000000002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Km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07436570425E-2"/>
          <c:y val="8.1282079323417911E-2"/>
          <c:w val="0.94580942905812371"/>
          <c:h val="0.79534021329289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5.6'!$A$5</c:f>
              <c:strCache>
                <c:ptCount val="1"/>
                <c:pt idx="0">
                  <c:v>Gns. Km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86BC25"/>
              </a:solidFill>
            </c:spPr>
            <c:extLst>
              <c:ext xmlns:c16="http://schemas.microsoft.com/office/drawing/2014/chart" uri="{C3380CC4-5D6E-409C-BE32-E72D297353CC}">
                <c16:uniqueId val="{00000003-A676-46E0-AEF8-4CE288AD83DA}"/>
              </c:ext>
            </c:extLst>
          </c:dPt>
          <c:dPt>
            <c:idx val="1"/>
            <c:invertIfNegative val="0"/>
            <c:bubble3D val="0"/>
            <c:spPr>
              <a:solidFill>
                <a:srgbClr val="86BC25"/>
              </a:solidFill>
            </c:spPr>
            <c:extLst>
              <c:ext xmlns:c16="http://schemas.microsoft.com/office/drawing/2014/chart" uri="{C3380CC4-5D6E-409C-BE32-E72D297353CC}">
                <c16:uniqueId val="{00000001-A676-46E0-AEF8-4CE288AD83DA}"/>
              </c:ext>
            </c:extLst>
          </c:dPt>
          <c:dPt>
            <c:idx val="2"/>
            <c:invertIfNegative val="0"/>
            <c:bubble3D val="0"/>
            <c:spPr>
              <a:solidFill>
                <a:srgbClr val="86BC25"/>
              </a:solidFill>
            </c:spPr>
            <c:extLst>
              <c:ext xmlns:c16="http://schemas.microsoft.com/office/drawing/2014/chart" uri="{C3380CC4-5D6E-409C-BE32-E72D297353CC}">
                <c16:uniqueId val="{00000002-A676-46E0-AEF8-4CE288AD83DA}"/>
              </c:ext>
            </c:extLst>
          </c:dPt>
          <c:cat>
            <c:strLit>
              <c:ptCount val="3"/>
              <c:pt idx="0">
                <c:v>Intet potentiale for hjemmearbejde</c:v>
              </c:pt>
              <c:pt idx="1">
                <c:v>Potentiale for hjemmearbejde uden faktiskt udført hjemmearbejde</c:v>
              </c:pt>
              <c:pt idx="2">
                <c:v>Faktisk udført hjemmearbejde</c:v>
              </c:pt>
            </c:strLit>
          </c:cat>
          <c:val>
            <c:numRef>
              <c:f>'Figur 5.6'!$B$5:$D$5</c:f>
              <c:numCache>
                <c:formatCode>General</c:formatCode>
                <c:ptCount val="3"/>
                <c:pt idx="0">
                  <c:v>17.324066214208251</c:v>
                </c:pt>
                <c:pt idx="1">
                  <c:v>19.172607649658161</c:v>
                </c:pt>
                <c:pt idx="2">
                  <c:v>24.207981384773362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A-4792-AFAF-11A4D7232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Km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69377953216374266"/>
        </c:manualLayout>
      </c:layout>
      <c:lineChart>
        <c:grouping val="standard"/>
        <c:varyColors val="0"/>
        <c:ser>
          <c:idx val="0"/>
          <c:order val="0"/>
          <c:tx>
            <c:strRef>
              <c:f>'Figur 6.1'!$C$5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'Figur 6.1'!$A$6:$A$132</c:f>
              <c:strCache>
                <c:ptCount val="121"/>
                <c:pt idx="0">
                  <c:v>aug. 2009</c:v>
                </c:pt>
                <c:pt idx="12">
                  <c:v>aug. 2010</c:v>
                </c:pt>
                <c:pt idx="24">
                  <c:v>aug. 2011</c:v>
                </c:pt>
                <c:pt idx="36">
                  <c:v>aug. 2012</c:v>
                </c:pt>
                <c:pt idx="48">
                  <c:v>aug. 2013</c:v>
                </c:pt>
                <c:pt idx="60">
                  <c:v>aug. 2014</c:v>
                </c:pt>
                <c:pt idx="72">
                  <c:v>aug. 2015</c:v>
                </c:pt>
                <c:pt idx="84">
                  <c:v>aug. 2016</c:v>
                </c:pt>
                <c:pt idx="96">
                  <c:v>aug. 2017</c:v>
                </c:pt>
                <c:pt idx="108">
                  <c:v>aug. 2018</c:v>
                </c:pt>
                <c:pt idx="120">
                  <c:v>aug. 2019</c:v>
                </c:pt>
              </c:strCache>
            </c:strRef>
          </c:cat>
          <c:val>
            <c:numRef>
              <c:f>'Figur 6.1'!$C$6:$C$132</c:f>
              <c:numCache>
                <c:formatCode>General</c:formatCode>
                <c:ptCount val="127"/>
                <c:pt idx="0">
                  <c:v>99.437972433100484</c:v>
                </c:pt>
                <c:pt idx="1">
                  <c:v>100</c:v>
                </c:pt>
                <c:pt idx="2">
                  <c:v>100.5623070344519</c:v>
                </c:pt>
                <c:pt idx="3">
                  <c:v>101.12563273240885</c:v>
                </c:pt>
                <c:pt idx="4">
                  <c:v>101.69147726990866</c:v>
                </c:pt>
                <c:pt idx="5">
                  <c:v>102.26101355615396</c:v>
                </c:pt>
                <c:pt idx="6">
                  <c:v>102.83455597983433</c:v>
                </c:pt>
                <c:pt idx="7">
                  <c:v>103.41098917285944</c:v>
                </c:pt>
                <c:pt idx="8">
                  <c:v>103.98814495363948</c:v>
                </c:pt>
                <c:pt idx="9">
                  <c:v>104.56408346676149</c:v>
                </c:pt>
                <c:pt idx="10">
                  <c:v>105.13523356916362</c:v>
                </c:pt>
                <c:pt idx="11">
                  <c:v>105.69877470024318</c:v>
                </c:pt>
                <c:pt idx="12">
                  <c:v>106.2528767469731</c:v>
                </c:pt>
                <c:pt idx="13">
                  <c:v>106.7964829943494</c:v>
                </c:pt>
                <c:pt idx="14">
                  <c:v>107.32912704128601</c:v>
                </c:pt>
                <c:pt idx="15">
                  <c:v>107.8512588658829</c:v>
                </c:pt>
                <c:pt idx="16">
                  <c:v>108.36446623869035</c:v>
                </c:pt>
                <c:pt idx="17">
                  <c:v>108.87032097598191</c:v>
                </c:pt>
                <c:pt idx="18">
                  <c:v>109.36934660687447</c:v>
                </c:pt>
                <c:pt idx="19">
                  <c:v>109.86065814254744</c:v>
                </c:pt>
                <c:pt idx="20">
                  <c:v>110.34220520942127</c:v>
                </c:pt>
                <c:pt idx="21">
                  <c:v>110.81184599825515</c:v>
                </c:pt>
                <c:pt idx="22">
                  <c:v>111.26787057061517</c:v>
                </c:pt>
                <c:pt idx="23">
                  <c:v>111.70972867435415</c:v>
                </c:pt>
                <c:pt idx="24">
                  <c:v>112.13790123973936</c:v>
                </c:pt>
                <c:pt idx="25">
                  <c:v>112.55350151064172</c:v>
                </c:pt>
                <c:pt idx="26">
                  <c:v>112.95804997838472</c:v>
                </c:pt>
                <c:pt idx="27">
                  <c:v>113.35397817274016</c:v>
                </c:pt>
                <c:pt idx="28">
                  <c:v>113.74460882751517</c:v>
                </c:pt>
                <c:pt idx="29">
                  <c:v>114.13308508315036</c:v>
                </c:pt>
                <c:pt idx="30">
                  <c:v>114.5216229407937</c:v>
                </c:pt>
                <c:pt idx="31">
                  <c:v>114.91090908510486</c:v>
                </c:pt>
                <c:pt idx="32">
                  <c:v>115.30025725510689</c:v>
                </c:pt>
                <c:pt idx="33">
                  <c:v>115.68887084494099</c:v>
                </c:pt>
                <c:pt idx="34">
                  <c:v>116.07624053360188</c:v>
                </c:pt>
                <c:pt idx="35">
                  <c:v>116.46272931143238</c:v>
                </c:pt>
                <c:pt idx="36">
                  <c:v>116.84954267848123</c:v>
                </c:pt>
                <c:pt idx="37">
                  <c:v>117.23836129944563</c:v>
                </c:pt>
                <c:pt idx="38">
                  <c:v>117.63117217614911</c:v>
                </c:pt>
                <c:pt idx="39">
                  <c:v>118.03052340433098</c:v>
                </c:pt>
                <c:pt idx="40">
                  <c:v>118.43982271380331</c:v>
                </c:pt>
                <c:pt idx="41">
                  <c:v>118.86216136136115</c:v>
                </c:pt>
                <c:pt idx="42">
                  <c:v>119.29925216573992</c:v>
                </c:pt>
                <c:pt idx="43">
                  <c:v>119.75094379347367</c:v>
                </c:pt>
                <c:pt idx="44">
                  <c:v>120.21543653271864</c:v>
                </c:pt>
                <c:pt idx="45">
                  <c:v>120.69048148290351</c:v>
                </c:pt>
                <c:pt idx="46">
                  <c:v>121.17414659958467</c:v>
                </c:pt>
                <c:pt idx="47">
                  <c:v>121.66554797984352</c:v>
                </c:pt>
                <c:pt idx="48">
                  <c:v>122.16471056537854</c:v>
                </c:pt>
                <c:pt idx="49">
                  <c:v>122.67213349022319</c:v>
                </c:pt>
                <c:pt idx="50">
                  <c:v>123.18867805749143</c:v>
                </c:pt>
                <c:pt idx="51">
                  <c:v>123.71581403223031</c:v>
                </c:pt>
                <c:pt idx="52">
                  <c:v>124.25587907758624</c:v>
                </c:pt>
                <c:pt idx="53">
                  <c:v>124.81054083386422</c:v>
                </c:pt>
                <c:pt idx="54">
                  <c:v>125.38015993719995</c:v>
                </c:pt>
                <c:pt idx="55">
                  <c:v>125.96334128154527</c:v>
                </c:pt>
                <c:pt idx="56">
                  <c:v>126.55695712272663</c:v>
                </c:pt>
                <c:pt idx="57">
                  <c:v>127.15743433640716</c:v>
                </c:pt>
                <c:pt idx="58">
                  <c:v>127.76211042680579</c:v>
                </c:pt>
                <c:pt idx="59">
                  <c:v>128.36950567765942</c:v>
                </c:pt>
                <c:pt idx="60">
                  <c:v>128.97946982623111</c:v>
                </c:pt>
                <c:pt idx="61">
                  <c:v>129.59257070149596</c:v>
                </c:pt>
                <c:pt idx="62">
                  <c:v>130.2098814250306</c:v>
                </c:pt>
                <c:pt idx="63">
                  <c:v>130.8331562036189</c:v>
                </c:pt>
                <c:pt idx="64">
                  <c:v>131.46520524556246</c:v>
                </c:pt>
                <c:pt idx="65">
                  <c:v>132.10795390237914</c:v>
                </c:pt>
                <c:pt idx="66">
                  <c:v>132.76173982413556</c:v>
                </c:pt>
                <c:pt idx="67">
                  <c:v>133.42464049744612</c:v>
                </c:pt>
                <c:pt idx="68">
                  <c:v>134.09254216462335</c:v>
                </c:pt>
                <c:pt idx="69">
                  <c:v>134.76070917385516</c:v>
                </c:pt>
                <c:pt idx="70">
                  <c:v>135.42469258492108</c:v>
                </c:pt>
                <c:pt idx="71">
                  <c:v>136.08092688519829</c:v>
                </c:pt>
                <c:pt idx="72">
                  <c:v>136.72695087128204</c:v>
                </c:pt>
                <c:pt idx="73">
                  <c:v>137.36103581479139</c:v>
                </c:pt>
                <c:pt idx="74">
                  <c:v>137.98200748491084</c:v>
                </c:pt>
                <c:pt idx="75">
                  <c:v>138.58950577227171</c:v>
                </c:pt>
                <c:pt idx="76">
                  <c:v>139.18423641818231</c:v>
                </c:pt>
                <c:pt idx="77">
                  <c:v>139.76644461162638</c:v>
                </c:pt>
                <c:pt idx="78">
                  <c:v>140.33515904891297</c:v>
                </c:pt>
                <c:pt idx="79">
                  <c:v>140.88741959364</c:v>
                </c:pt>
                <c:pt idx="80">
                  <c:v>141.41893178554687</c:v>
                </c:pt>
                <c:pt idx="81">
                  <c:v>141.925389123408</c:v>
                </c:pt>
                <c:pt idx="82">
                  <c:v>142.40286742055054</c:v>
                </c:pt>
                <c:pt idx="83">
                  <c:v>142.8488085115689</c:v>
                </c:pt>
                <c:pt idx="84">
                  <c:v>143.26192146394132</c:v>
                </c:pt>
                <c:pt idx="85">
                  <c:v>143.64182127479742</c:v>
                </c:pt>
                <c:pt idx="86">
                  <c:v>143.98886969577401</c:v>
                </c:pt>
                <c:pt idx="87">
                  <c:v>144.30454745566641</c:v>
                </c:pt>
                <c:pt idx="88">
                  <c:v>144.59168943825739</c:v>
                </c:pt>
                <c:pt idx="89">
                  <c:v>144.85300595025922</c:v>
                </c:pt>
                <c:pt idx="90">
                  <c:v>145.09046025522525</c:v>
                </c:pt>
                <c:pt idx="91">
                  <c:v>145.30429120679131</c:v>
                </c:pt>
                <c:pt idx="92">
                  <c:v>145.49327486506715</c:v>
                </c:pt>
                <c:pt idx="93">
                  <c:v>145.6559706702572</c:v>
                </c:pt>
                <c:pt idx="94">
                  <c:v>145.79130410966835</c:v>
                </c:pt>
                <c:pt idx="95">
                  <c:v>145.89929404034868</c:v>
                </c:pt>
                <c:pt idx="96">
                  <c:v>145.9810456913423</c:v>
                </c:pt>
                <c:pt idx="97">
                  <c:v>146.03803148262872</c:v>
                </c:pt>
                <c:pt idx="98">
                  <c:v>146.0721357906647</c:v>
                </c:pt>
                <c:pt idx="99">
                  <c:v>146.08591112267752</c:v>
                </c:pt>
                <c:pt idx="100">
                  <c:v>146.0828956171683</c:v>
                </c:pt>
                <c:pt idx="101">
                  <c:v>146.06595699888118</c:v>
                </c:pt>
                <c:pt idx="102">
                  <c:v>146.03640923254378</c:v>
                </c:pt>
                <c:pt idx="103">
                  <c:v>145.99354296851283</c:v>
                </c:pt>
                <c:pt idx="104">
                  <c:v>145.93489820396121</c:v>
                </c:pt>
                <c:pt idx="105">
                  <c:v>145.85781167897122</c:v>
                </c:pt>
                <c:pt idx="106">
                  <c:v>145.76000862862247</c:v>
                </c:pt>
                <c:pt idx="107">
                  <c:v>145.64048842687953</c:v>
                </c:pt>
                <c:pt idx="108">
                  <c:v>145.49935082440496</c:v>
                </c:pt>
                <c:pt idx="109">
                  <c:v>145.33727611285906</c:v>
                </c:pt>
                <c:pt idx="110">
                  <c:v>145.15562279705694</c:v>
                </c:pt>
                <c:pt idx="111">
                  <c:v>144.95663306721906</c:v>
                </c:pt>
                <c:pt idx="112">
                  <c:v>144.74369146150238</c:v>
                </c:pt>
                <c:pt idx="113">
                  <c:v>144.51991234060804</c:v>
                </c:pt>
                <c:pt idx="114">
                  <c:v>144.28720546680285</c:v>
                </c:pt>
                <c:pt idx="115">
                  <c:v>144.04562507199461</c:v>
                </c:pt>
                <c:pt idx="116">
                  <c:v>143.79365315740361</c:v>
                </c:pt>
                <c:pt idx="117">
                  <c:v>143.5295811818076</c:v>
                </c:pt>
                <c:pt idx="118">
                  <c:v>143.25198421769264</c:v>
                </c:pt>
                <c:pt idx="119">
                  <c:v>142.96030364760065</c:v>
                </c:pt>
                <c:pt idx="120">
                  <c:v>142.65508807576438</c:v>
                </c:pt>
                <c:pt idx="121">
                  <c:v>142.33722412183184</c:v>
                </c:pt>
                <c:pt idx="122">
                  <c:v>142.00814372211647</c:v>
                </c:pt>
                <c:pt idx="123">
                  <c:v>141.67021187352981</c:v>
                </c:pt>
                <c:pt idx="124">
                  <c:v>141.32681748283653</c:v>
                </c:pt>
                <c:pt idx="125">
                  <c:v>140.98078444117772</c:v>
                </c:pt>
                <c:pt idx="126">
                  <c:v>140.63391577569158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'Figur 6.1'!$D$5</c:f>
              <c:strCache>
                <c:ptCount val="1"/>
                <c:pt idx="0">
                  <c:v>Norge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f>'Figur 6.1'!$A$6:$A$132</c:f>
              <c:strCache>
                <c:ptCount val="121"/>
                <c:pt idx="0">
                  <c:v>aug. 2009</c:v>
                </c:pt>
                <c:pt idx="12">
                  <c:v>aug. 2010</c:v>
                </c:pt>
                <c:pt idx="24">
                  <c:v>aug. 2011</c:v>
                </c:pt>
                <c:pt idx="36">
                  <c:v>aug. 2012</c:v>
                </c:pt>
                <c:pt idx="48">
                  <c:v>aug. 2013</c:v>
                </c:pt>
                <c:pt idx="60">
                  <c:v>aug. 2014</c:v>
                </c:pt>
                <c:pt idx="72">
                  <c:v>aug. 2015</c:v>
                </c:pt>
                <c:pt idx="84">
                  <c:v>aug. 2016</c:v>
                </c:pt>
                <c:pt idx="96">
                  <c:v>aug. 2017</c:v>
                </c:pt>
                <c:pt idx="108">
                  <c:v>aug. 2018</c:v>
                </c:pt>
                <c:pt idx="120">
                  <c:v>aug. 2019</c:v>
                </c:pt>
              </c:strCache>
            </c:strRef>
          </c:cat>
          <c:val>
            <c:numRef>
              <c:f>'Figur 6.1'!$D$6:$D$132</c:f>
              <c:numCache>
                <c:formatCode>General</c:formatCode>
                <c:ptCount val="127"/>
                <c:pt idx="1">
                  <c:v>100</c:v>
                </c:pt>
                <c:pt idx="2">
                  <c:v>100.87894849159468</c:v>
                </c:pt>
                <c:pt idx="3">
                  <c:v>101.75858155342898</c:v>
                </c:pt>
                <c:pt idx="4">
                  <c:v>102.64032342958235</c:v>
                </c:pt>
                <c:pt idx="5">
                  <c:v>103.52539901219198</c:v>
                </c:pt>
                <c:pt idx="6">
                  <c:v>104.41396719799279</c:v>
                </c:pt>
                <c:pt idx="7">
                  <c:v>105.30488995903728</c:v>
                </c:pt>
                <c:pt idx="8">
                  <c:v>106.19612846354782</c:v>
                </c:pt>
                <c:pt idx="9">
                  <c:v>107.08603098926078</c:v>
                </c:pt>
                <c:pt idx="10">
                  <c:v>107.97099694191819</c:v>
                </c:pt>
                <c:pt idx="11">
                  <c:v>108.8479848562432</c:v>
                </c:pt>
                <c:pt idx="12">
                  <c:v>109.71538474060995</c:v>
                </c:pt>
                <c:pt idx="13">
                  <c:v>110.57260979361445</c:v>
                </c:pt>
                <c:pt idx="14">
                  <c:v>111.41976477935272</c:v>
                </c:pt>
                <c:pt idx="15">
                  <c:v>112.25764699651964</c:v>
                </c:pt>
                <c:pt idx="16">
                  <c:v>113.08800459487802</c:v>
                </c:pt>
                <c:pt idx="17">
                  <c:v>113.91232413220803</c:v>
                </c:pt>
                <c:pt idx="18">
                  <c:v>114.73079196044931</c:v>
                </c:pt>
                <c:pt idx="19">
                  <c:v>115.54215584299105</c:v>
                </c:pt>
                <c:pt idx="20">
                  <c:v>116.3439650729422</c:v>
                </c:pt>
                <c:pt idx="21">
                  <c:v>117.13373794266853</c:v>
                </c:pt>
                <c:pt idx="22">
                  <c:v>117.90907791983037</c:v>
                </c:pt>
                <c:pt idx="23">
                  <c:v>118.66843357665581</c:v>
                </c:pt>
                <c:pt idx="24">
                  <c:v>119.41149773281418</c:v>
                </c:pt>
                <c:pt idx="25">
                  <c:v>120.13888576878398</c:v>
                </c:pt>
                <c:pt idx="26">
                  <c:v>120.85167372354388</c:v>
                </c:pt>
                <c:pt idx="27">
                  <c:v>121.55168487215302</c:v>
                </c:pt>
                <c:pt idx="28">
                  <c:v>122.24154570057686</c:v>
                </c:pt>
                <c:pt idx="29">
                  <c:v>122.92357707511489</c:v>
                </c:pt>
                <c:pt idx="30">
                  <c:v>123.59880573699972</c:v>
                </c:pt>
                <c:pt idx="31">
                  <c:v>124.26672158684234</c:v>
                </c:pt>
                <c:pt idx="32">
                  <c:v>124.92582628624412</c:v>
                </c:pt>
                <c:pt idx="33">
                  <c:v>125.57478062811853</c:v>
                </c:pt>
                <c:pt idx="34">
                  <c:v>126.21219464817779</c:v>
                </c:pt>
                <c:pt idx="35">
                  <c:v>126.83735034320935</c:v>
                </c:pt>
                <c:pt idx="36">
                  <c:v>127.45039434221819</c:v>
                </c:pt>
                <c:pt idx="37">
                  <c:v>128.05231291491199</c:v>
                </c:pt>
                <c:pt idx="38">
                  <c:v>128.64424714855545</c:v>
                </c:pt>
                <c:pt idx="39">
                  <c:v>129.22785946300112</c:v>
                </c:pt>
                <c:pt idx="40">
                  <c:v>129.80556663216026</c:v>
                </c:pt>
                <c:pt idx="41">
                  <c:v>130.37946888015463</c:v>
                </c:pt>
                <c:pt idx="42">
                  <c:v>130.95017027552484</c:v>
                </c:pt>
                <c:pt idx="43">
                  <c:v>131.51655462716801</c:v>
                </c:pt>
                <c:pt idx="44">
                  <c:v>132.07624216126268</c:v>
                </c:pt>
                <c:pt idx="45">
                  <c:v>132.62666523911014</c:v>
                </c:pt>
                <c:pt idx="46">
                  <c:v>133.16539411948307</c:v>
                </c:pt>
                <c:pt idx="47">
                  <c:v>133.69075565353478</c:v>
                </c:pt>
                <c:pt idx="48">
                  <c:v>134.20231369136877</c:v>
                </c:pt>
                <c:pt idx="49">
                  <c:v>134.70064950839179</c:v>
                </c:pt>
                <c:pt idx="50">
                  <c:v>135.18675909504987</c:v>
                </c:pt>
                <c:pt idx="51">
                  <c:v>135.6622896778986</c:v>
                </c:pt>
                <c:pt idx="52">
                  <c:v>136.12968741435972</c:v>
                </c:pt>
                <c:pt idx="53">
                  <c:v>136.59088895630973</c:v>
                </c:pt>
                <c:pt idx="54">
                  <c:v>137.04661821675461</c:v>
                </c:pt>
                <c:pt idx="55">
                  <c:v>137.49584727831282</c:v>
                </c:pt>
                <c:pt idx="56">
                  <c:v>137.93602552424537</c:v>
                </c:pt>
                <c:pt idx="57">
                  <c:v>138.36442332885528</c:v>
                </c:pt>
                <c:pt idx="58">
                  <c:v>138.77893961425437</c:v>
                </c:pt>
                <c:pt idx="59">
                  <c:v>139.17815568832614</c:v>
                </c:pt>
                <c:pt idx="60">
                  <c:v>139.56260859955475</c:v>
                </c:pt>
                <c:pt idx="61">
                  <c:v>139.93417211000713</c:v>
                </c:pt>
                <c:pt idx="62">
                  <c:v>140.29550078650828</c:v>
                </c:pt>
                <c:pt idx="63">
                  <c:v>140.65010925127879</c:v>
                </c:pt>
                <c:pt idx="64">
                  <c:v>141.00253925321547</c:v>
                </c:pt>
                <c:pt idx="65">
                  <c:v>141.35658266958401</c:v>
                </c:pt>
                <c:pt idx="66">
                  <c:v>141.71473457528535</c:v>
                </c:pt>
                <c:pt idx="67">
                  <c:v>142.07715906591505</c:v>
                </c:pt>
                <c:pt idx="68">
                  <c:v>142.44206632360533</c:v>
                </c:pt>
                <c:pt idx="69">
                  <c:v>142.80699911200188</c:v>
                </c:pt>
                <c:pt idx="70">
                  <c:v>143.16919054507258</c:v>
                </c:pt>
                <c:pt idx="71">
                  <c:v>143.52628288913104</c:v>
                </c:pt>
                <c:pt idx="72">
                  <c:v>143.87738463147295</c:v>
                </c:pt>
                <c:pt idx="73">
                  <c:v>144.22294288972631</c:v>
                </c:pt>
                <c:pt idx="74">
                  <c:v>144.56412681297445</c:v>
                </c:pt>
                <c:pt idx="75">
                  <c:v>144.90314264649859</c:v>
                </c:pt>
                <c:pt idx="76">
                  <c:v>145.24308843246206</c:v>
                </c:pt>
                <c:pt idx="77">
                  <c:v>145.58628622084501</c:v>
                </c:pt>
                <c:pt idx="78">
                  <c:v>145.93353843579936</c:v>
                </c:pt>
                <c:pt idx="79">
                  <c:v>146.28331800977335</c:v>
                </c:pt>
                <c:pt idx="80">
                  <c:v>146.6324825432186</c:v>
                </c:pt>
                <c:pt idx="81">
                  <c:v>146.97757195404418</c:v>
                </c:pt>
                <c:pt idx="82">
                  <c:v>147.31484961322752</c:v>
                </c:pt>
                <c:pt idx="83">
                  <c:v>147.64147229307449</c:v>
                </c:pt>
                <c:pt idx="84">
                  <c:v>147.95613711447254</c:v>
                </c:pt>
                <c:pt idx="85">
                  <c:v>148.25899517742883</c:v>
                </c:pt>
                <c:pt idx="86">
                  <c:v>148.55138122149751</c:v>
                </c:pt>
                <c:pt idx="87">
                  <c:v>148.83553467042421</c:v>
                </c:pt>
                <c:pt idx="88">
                  <c:v>149.1148152054906</c:v>
                </c:pt>
                <c:pt idx="89">
                  <c:v>149.39152628739575</c:v>
                </c:pt>
                <c:pt idx="90">
                  <c:v>149.66646698109125</c:v>
                </c:pt>
                <c:pt idx="91">
                  <c:v>149.9385690397595</c:v>
                </c:pt>
                <c:pt idx="92">
                  <c:v>150.20508062846631</c:v>
                </c:pt>
                <c:pt idx="93">
                  <c:v>150.4629359975323</c:v>
                </c:pt>
                <c:pt idx="94">
                  <c:v>150.70918819242388</c:v>
                </c:pt>
                <c:pt idx="95">
                  <c:v>150.94176558449936</c:v>
                </c:pt>
                <c:pt idx="96">
                  <c:v>151.16019637826255</c:v>
                </c:pt>
                <c:pt idx="97">
                  <c:v>151.36542147257032</c:v>
                </c:pt>
                <c:pt idx="98">
                  <c:v>151.55953141273321</c:v>
                </c:pt>
                <c:pt idx="99">
                  <c:v>151.74533686664503</c:v>
                </c:pt>
                <c:pt idx="100">
                  <c:v>151.92649075227041</c:v>
                </c:pt>
                <c:pt idx="101">
                  <c:v>152.10568872656688</c:v>
                </c:pt>
                <c:pt idx="102">
                  <c:v>152.28401939867518</c:v>
                </c:pt>
                <c:pt idx="103">
                  <c:v>152.46042937121103</c:v>
                </c:pt>
                <c:pt idx="104">
                  <c:v>152.63199760861716</c:v>
                </c:pt>
                <c:pt idx="105">
                  <c:v>152.79531168334785</c:v>
                </c:pt>
                <c:pt idx="106">
                  <c:v>152.94706325360312</c:v>
                </c:pt>
                <c:pt idx="107">
                  <c:v>153.08483506030953</c:v>
                </c:pt>
                <c:pt idx="108">
                  <c:v>153.2075581442914</c:v>
                </c:pt>
                <c:pt idx="109">
                  <c:v>153.315756346884</c:v>
                </c:pt>
                <c:pt idx="110">
                  <c:v>153.41137339475443</c:v>
                </c:pt>
                <c:pt idx="111">
                  <c:v>153.49729828289986</c:v>
                </c:pt>
                <c:pt idx="112">
                  <c:v>153.57752696972872</c:v>
                </c:pt>
                <c:pt idx="113">
                  <c:v>153.65533848025717</c:v>
                </c:pt>
                <c:pt idx="114">
                  <c:v>153.73266214345711</c:v>
                </c:pt>
                <c:pt idx="115">
                  <c:v>153.80941200875958</c:v>
                </c:pt>
                <c:pt idx="116">
                  <c:v>153.88381579860987</c:v>
                </c:pt>
                <c:pt idx="117">
                  <c:v>153.95374782424622</c:v>
                </c:pt>
                <c:pt idx="118">
                  <c:v>154.01688824050083</c:v>
                </c:pt>
                <c:pt idx="119">
                  <c:v>154.07144557874068</c:v>
                </c:pt>
                <c:pt idx="120">
                  <c:v>154.11708990224795</c:v>
                </c:pt>
                <c:pt idx="121">
                  <c:v>154.15457980782313</c:v>
                </c:pt>
                <c:pt idx="122">
                  <c:v>154.18548583823923</c:v>
                </c:pt>
                <c:pt idx="123">
                  <c:v>154.21222185308312</c:v>
                </c:pt>
                <c:pt idx="124">
                  <c:v>154.23768967436121</c:v>
                </c:pt>
                <c:pt idx="125">
                  <c:v>154.26345274867484</c:v>
                </c:pt>
                <c:pt idx="126">
                  <c:v>154.28940301317598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2"/>
          <c:tx>
            <c:strRef>
              <c:f>'Figur 6.1'!$E$5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strRef>
              <c:f>'Figur 6.1'!$A$6:$A$132</c:f>
              <c:strCache>
                <c:ptCount val="121"/>
                <c:pt idx="0">
                  <c:v>aug. 2009</c:v>
                </c:pt>
                <c:pt idx="12">
                  <c:v>aug. 2010</c:v>
                </c:pt>
                <c:pt idx="24">
                  <c:v>aug. 2011</c:v>
                </c:pt>
                <c:pt idx="36">
                  <c:v>aug. 2012</c:v>
                </c:pt>
                <c:pt idx="48">
                  <c:v>aug. 2013</c:v>
                </c:pt>
                <c:pt idx="60">
                  <c:v>aug. 2014</c:v>
                </c:pt>
                <c:pt idx="72">
                  <c:v>aug. 2015</c:v>
                </c:pt>
                <c:pt idx="84">
                  <c:v>aug. 2016</c:v>
                </c:pt>
                <c:pt idx="96">
                  <c:v>aug. 2017</c:v>
                </c:pt>
                <c:pt idx="108">
                  <c:v>aug. 2018</c:v>
                </c:pt>
                <c:pt idx="120">
                  <c:v>aug. 2019</c:v>
                </c:pt>
              </c:strCache>
            </c:strRef>
          </c:cat>
          <c:val>
            <c:numRef>
              <c:f>'Figur 6.1'!$E$6:$E$130</c:f>
              <c:numCache>
                <c:formatCode>General</c:formatCode>
                <c:ptCount val="125"/>
                <c:pt idx="1">
                  <c:v>100</c:v>
                </c:pt>
                <c:pt idx="2">
                  <c:v>100.69849795569543</c:v>
                </c:pt>
                <c:pt idx="3">
                  <c:v>101.39755647520792</c:v>
                </c:pt>
                <c:pt idx="4">
                  <c:v>102.09863245099649</c:v>
                </c:pt>
                <c:pt idx="5">
                  <c:v>102.8032073228609</c:v>
                </c:pt>
                <c:pt idx="6">
                  <c:v>103.51203314503383</c:v>
                </c:pt>
                <c:pt idx="7">
                  <c:v>104.22479229461956</c:v>
                </c:pt>
                <c:pt idx="8">
                  <c:v>104.94004795222199</c:v>
                </c:pt>
                <c:pt idx="9">
                  <c:v>105.65637115091522</c:v>
                </c:pt>
                <c:pt idx="10">
                  <c:v>106.370601127276</c:v>
                </c:pt>
                <c:pt idx="11">
                  <c:v>107.08028809008665</c:v>
                </c:pt>
                <c:pt idx="12">
                  <c:v>107.78391270362965</c:v>
                </c:pt>
                <c:pt idx="13">
                  <c:v>108.4799787033935</c:v>
                </c:pt>
                <c:pt idx="14">
                  <c:v>109.16746409746303</c:v>
                </c:pt>
                <c:pt idx="15">
                  <c:v>109.84618134514501</c:v>
                </c:pt>
                <c:pt idx="16">
                  <c:v>110.51675645384226</c:v>
                </c:pt>
                <c:pt idx="17">
                  <c:v>111.17989198305555</c:v>
                </c:pt>
                <c:pt idx="18">
                  <c:v>111.83525222363112</c:v>
                </c:pt>
                <c:pt idx="19">
                  <c:v>112.48125937495321</c:v>
                </c:pt>
                <c:pt idx="20">
                  <c:v>113.1150425119344</c:v>
                </c:pt>
                <c:pt idx="21">
                  <c:v>113.73366080436824</c:v>
                </c:pt>
                <c:pt idx="22">
                  <c:v>114.3344891194801</c:v>
                </c:pt>
                <c:pt idx="23">
                  <c:v>114.91618057136972</c:v>
                </c:pt>
                <c:pt idx="24">
                  <c:v>115.47876763378666</c:v>
                </c:pt>
                <c:pt idx="25">
                  <c:v>116.02265632727675</c:v>
                </c:pt>
                <c:pt idx="26">
                  <c:v>116.5487040219126</c:v>
                </c:pt>
                <c:pt idx="27">
                  <c:v>117.05858776956966</c:v>
                </c:pt>
                <c:pt idx="28">
                  <c:v>117.55498776205047</c:v>
                </c:pt>
                <c:pt idx="29">
                  <c:v>118.04082374034202</c:v>
                </c:pt>
                <c:pt idx="30">
                  <c:v>118.51825105968032</c:v>
                </c:pt>
                <c:pt idx="31">
                  <c:v>118.98804368609275</c:v>
                </c:pt>
                <c:pt idx="32">
                  <c:v>119.44952752518276</c:v>
                </c:pt>
                <c:pt idx="33">
                  <c:v>119.90180287007585</c:v>
                </c:pt>
                <c:pt idx="34">
                  <c:v>120.34437156391988</c:v>
                </c:pt>
                <c:pt idx="35">
                  <c:v>120.77789466882653</c:v>
                </c:pt>
                <c:pt idx="36">
                  <c:v>121.20422269094419</c:v>
                </c:pt>
                <c:pt idx="37">
                  <c:v>121.62506894961247</c:v>
                </c:pt>
                <c:pt idx="38">
                  <c:v>122.04232081263235</c:v>
                </c:pt>
                <c:pt idx="39">
                  <c:v>122.45841352969964</c:v>
                </c:pt>
                <c:pt idx="40">
                  <c:v>122.87673668908825</c:v>
                </c:pt>
                <c:pt idx="41">
                  <c:v>123.30058105171892</c:v>
                </c:pt>
                <c:pt idx="42">
                  <c:v>123.73189356966093</c:v>
                </c:pt>
                <c:pt idx="43">
                  <c:v>124.17092381801706</c:v>
                </c:pt>
                <c:pt idx="44">
                  <c:v>124.61614261211224</c:v>
                </c:pt>
                <c:pt idx="45">
                  <c:v>125.06539526954552</c:v>
                </c:pt>
                <c:pt idx="46">
                  <c:v>125.51696126393188</c:v>
                </c:pt>
                <c:pt idx="47">
                  <c:v>125.97032789890343</c:v>
                </c:pt>
                <c:pt idx="48">
                  <c:v>126.42623468903564</c:v>
                </c:pt>
                <c:pt idx="49">
                  <c:v>126.88541519636665</c:v>
                </c:pt>
                <c:pt idx="50">
                  <c:v>127.34886064963815</c:v>
                </c:pt>
                <c:pt idx="51">
                  <c:v>127.81808300231359</c:v>
                </c:pt>
                <c:pt idx="52">
                  <c:v>128.29536900066552</c:v>
                </c:pt>
                <c:pt idx="53">
                  <c:v>128.78252063668867</c:v>
                </c:pt>
                <c:pt idx="54">
                  <c:v>129.28022820828994</c:v>
                </c:pt>
                <c:pt idx="55">
                  <c:v>129.78758527449716</c:v>
                </c:pt>
                <c:pt idx="56">
                  <c:v>130.3018421292102</c:v>
                </c:pt>
                <c:pt idx="57">
                  <c:v>130.81961075710672</c:v>
                </c:pt>
                <c:pt idx="58">
                  <c:v>131.33835783515613</c:v>
                </c:pt>
                <c:pt idx="59">
                  <c:v>131.85672678704819</c:v>
                </c:pt>
                <c:pt idx="60">
                  <c:v>132.37494981487697</c:v>
                </c:pt>
                <c:pt idx="61">
                  <c:v>132.89317409822604</c:v>
                </c:pt>
                <c:pt idx="62">
                  <c:v>133.41177686974365</c:v>
                </c:pt>
                <c:pt idx="63">
                  <c:v>133.93156553275023</c:v>
                </c:pt>
                <c:pt idx="64">
                  <c:v>134.45432534861934</c:v>
                </c:pt>
                <c:pt idx="65">
                  <c:v>134.98118855658586</c:v>
                </c:pt>
                <c:pt idx="66">
                  <c:v>135.51186898992074</c:v>
                </c:pt>
                <c:pt idx="67">
                  <c:v>136.04431188382995</c:v>
                </c:pt>
                <c:pt idx="68">
                  <c:v>136.57445876139641</c:v>
                </c:pt>
                <c:pt idx="69">
                  <c:v>137.09754920658884</c:v>
                </c:pt>
                <c:pt idx="70">
                  <c:v>137.60927902231617</c:v>
                </c:pt>
                <c:pt idx="71">
                  <c:v>138.10632192299192</c:v>
                </c:pt>
                <c:pt idx="72">
                  <c:v>138.58680622293454</c:v>
                </c:pt>
                <c:pt idx="73">
                  <c:v>139.04933937794851</c:v>
                </c:pt>
                <c:pt idx="74">
                  <c:v>139.49316846210408</c:v>
                </c:pt>
                <c:pt idx="75">
                  <c:v>139.91853579907641</c:v>
                </c:pt>
                <c:pt idx="76">
                  <c:v>140.3267683379288</c:v>
                </c:pt>
                <c:pt idx="77">
                  <c:v>140.71882140063869</c:v>
                </c:pt>
                <c:pt idx="78">
                  <c:v>141.09448289373728</c:v>
                </c:pt>
                <c:pt idx="79">
                  <c:v>141.45185656113398</c:v>
                </c:pt>
                <c:pt idx="80">
                  <c:v>141.78751969813683</c:v>
                </c:pt>
                <c:pt idx="81">
                  <c:v>142.09802052410652</c:v>
                </c:pt>
                <c:pt idx="82">
                  <c:v>142.38038558959337</c:v>
                </c:pt>
                <c:pt idx="83">
                  <c:v>142.63310341462821</c:v>
                </c:pt>
                <c:pt idx="84">
                  <c:v>142.8558421283407</c:v>
                </c:pt>
                <c:pt idx="85">
                  <c:v>143.04888681945644</c:v>
                </c:pt>
                <c:pt idx="86">
                  <c:v>143.21357060881002</c:v>
                </c:pt>
                <c:pt idx="87">
                  <c:v>143.3521805084109</c:v>
                </c:pt>
                <c:pt idx="88">
                  <c:v>143.46787290360166</c:v>
                </c:pt>
                <c:pt idx="89">
                  <c:v>143.56373277110876</c:v>
                </c:pt>
                <c:pt idx="90">
                  <c:v>143.64191420915427</c:v>
                </c:pt>
                <c:pt idx="91">
                  <c:v>143.7030162543202</c:v>
                </c:pt>
                <c:pt idx="92">
                  <c:v>143.74578598679864</c:v>
                </c:pt>
                <c:pt idx="93">
                  <c:v>143.76853674970465</c:v>
                </c:pt>
                <c:pt idx="94">
                  <c:v>143.76986312636112</c:v>
                </c:pt>
                <c:pt idx="95">
                  <c:v>143.74983421862024</c:v>
                </c:pt>
                <c:pt idx="96">
                  <c:v>143.71003843609807</c:v>
                </c:pt>
                <c:pt idx="97">
                  <c:v>143.6526404269259</c:v>
                </c:pt>
                <c:pt idx="98">
                  <c:v>143.58057376840696</c:v>
                </c:pt>
                <c:pt idx="99">
                  <c:v>143.49738363698276</c:v>
                </c:pt>
                <c:pt idx="100">
                  <c:v>143.40734377865272</c:v>
                </c:pt>
                <c:pt idx="101">
                  <c:v>143.31412654278802</c:v>
                </c:pt>
                <c:pt idx="102">
                  <c:v>143.21984474461252</c:v>
                </c:pt>
                <c:pt idx="103">
                  <c:v>143.12468521895673</c:v>
                </c:pt>
                <c:pt idx="104">
                  <c:v>143.02671303557179</c:v>
                </c:pt>
                <c:pt idx="105">
                  <c:v>142.92353151302788</c:v>
                </c:pt>
                <c:pt idx="106">
                  <c:v>142.81323789998874</c:v>
                </c:pt>
                <c:pt idx="107">
                  <c:v>142.69520816285183</c:v>
                </c:pt>
                <c:pt idx="108">
                  <c:v>142.57012427981221</c:v>
                </c:pt>
                <c:pt idx="109">
                  <c:v>142.43892382836654</c:v>
                </c:pt>
                <c:pt idx="110">
                  <c:v>142.30336826949883</c:v>
                </c:pt>
                <c:pt idx="111">
                  <c:v>142.1659620136198</c:v>
                </c:pt>
                <c:pt idx="112">
                  <c:v>142.03011507279632</c:v>
                </c:pt>
                <c:pt idx="113">
                  <c:v>141.89882218883227</c:v>
                </c:pt>
                <c:pt idx="114">
                  <c:v>141.77382513332097</c:v>
                </c:pt>
                <c:pt idx="115">
                  <c:v>141.65490209282109</c:v>
                </c:pt>
                <c:pt idx="116">
                  <c:v>141.53971141187384</c:v>
                </c:pt>
                <c:pt idx="117">
                  <c:v>141.42508092819327</c:v>
                </c:pt>
                <c:pt idx="118">
                  <c:v>141.30790672865055</c:v>
                </c:pt>
                <c:pt idx="119">
                  <c:v>141.18613285823997</c:v>
                </c:pt>
                <c:pt idx="120">
                  <c:v>141.05910005456889</c:v>
                </c:pt>
                <c:pt idx="121">
                  <c:v>140.92646885918839</c:v>
                </c:pt>
                <c:pt idx="122">
                  <c:v>140.78874585250941</c:v>
                </c:pt>
                <c:pt idx="123">
                  <c:v>140.64745939399339</c:v>
                </c:pt>
                <c:pt idx="124">
                  <c:v>140.50484227798825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ser>
          <c:idx val="3"/>
          <c:order val="3"/>
          <c:tx>
            <c:strRef>
              <c:f>'Figur 6.1'!$F$5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6FC2B4"/>
              </a:solidFill>
            </a:ln>
          </c:spPr>
          <c:marker>
            <c:symbol val="none"/>
          </c:marker>
          <c:cat>
            <c:strRef>
              <c:f>'Figur 6.1'!$A$6:$A$132</c:f>
              <c:strCache>
                <c:ptCount val="121"/>
                <c:pt idx="0">
                  <c:v>aug. 2009</c:v>
                </c:pt>
                <c:pt idx="12">
                  <c:v>aug. 2010</c:v>
                </c:pt>
                <c:pt idx="24">
                  <c:v>aug. 2011</c:v>
                </c:pt>
                <c:pt idx="36">
                  <c:v>aug. 2012</c:v>
                </c:pt>
                <c:pt idx="48">
                  <c:v>aug. 2013</c:v>
                </c:pt>
                <c:pt idx="60">
                  <c:v>aug. 2014</c:v>
                </c:pt>
                <c:pt idx="72">
                  <c:v>aug. 2015</c:v>
                </c:pt>
                <c:pt idx="84">
                  <c:v>aug. 2016</c:v>
                </c:pt>
                <c:pt idx="96">
                  <c:v>aug. 2017</c:v>
                </c:pt>
                <c:pt idx="108">
                  <c:v>aug. 2018</c:v>
                </c:pt>
                <c:pt idx="120">
                  <c:v>aug. 2019</c:v>
                </c:pt>
              </c:strCache>
            </c:strRef>
          </c:cat>
          <c:val>
            <c:numRef>
              <c:f>'Figur 6.1'!$F$6:$F$132</c:f>
              <c:numCache>
                <c:formatCode>General</c:formatCode>
                <c:ptCount val="127"/>
                <c:pt idx="0">
                  <c:v>99.331379199804076</c:v>
                </c:pt>
                <c:pt idx="1">
                  <c:v>100</c:v>
                </c:pt>
                <c:pt idx="2">
                  <c:v>100.66900987465135</c:v>
                </c:pt>
                <c:pt idx="3">
                  <c:v>101.33944227260355</c:v>
                </c:pt>
                <c:pt idx="4">
                  <c:v>102.01301596263357</c:v>
                </c:pt>
                <c:pt idx="5">
                  <c:v>102.6920884756446</c:v>
                </c:pt>
                <c:pt idx="6">
                  <c:v>103.37817059269101</c:v>
                </c:pt>
                <c:pt idx="7">
                  <c:v>104.07184930751079</c:v>
                </c:pt>
                <c:pt idx="8">
                  <c:v>104.77155831455084</c:v>
                </c:pt>
                <c:pt idx="9">
                  <c:v>105.4740540013275</c:v>
                </c:pt>
                <c:pt idx="10">
                  <c:v>106.17617659195331</c:v>
                </c:pt>
                <c:pt idx="11">
                  <c:v>106.87356981273899</c:v>
                </c:pt>
                <c:pt idx="12">
                  <c:v>107.56329650508563</c:v>
                </c:pt>
                <c:pt idx="13">
                  <c:v>108.24298099127149</c:v>
                </c:pt>
                <c:pt idx="14">
                  <c:v>108.91162838772961</c:v>
                </c:pt>
                <c:pt idx="15">
                  <c:v>109.5692732631522</c:v>
                </c:pt>
                <c:pt idx="16">
                  <c:v>110.21725780634293</c:v>
                </c:pt>
                <c:pt idx="17">
                  <c:v>110.85840560978946</c:v>
                </c:pt>
                <c:pt idx="18">
                  <c:v>111.4951967721493</c:v>
                </c:pt>
                <c:pt idx="19">
                  <c:v>112.12903526581093</c:v>
                </c:pt>
                <c:pt idx="20">
                  <c:v>112.76020471528527</c:v>
                </c:pt>
                <c:pt idx="21">
                  <c:v>113.38702880198829</c:v>
                </c:pt>
                <c:pt idx="22">
                  <c:v>114.00596583453664</c:v>
                </c:pt>
                <c:pt idx="23">
                  <c:v>114.61313284966602</c:v>
                </c:pt>
                <c:pt idx="24">
                  <c:v>115.20510692788071</c:v>
                </c:pt>
                <c:pt idx="25">
                  <c:v>115.7795323200999</c:v>
                </c:pt>
                <c:pt idx="26">
                  <c:v>116.33512932762167</c:v>
                </c:pt>
                <c:pt idx="27">
                  <c:v>116.87205410661214</c:v>
                </c:pt>
                <c:pt idx="28">
                  <c:v>117.39130564652622</c:v>
                </c:pt>
                <c:pt idx="29">
                  <c:v>117.89513006289613</c:v>
                </c:pt>
                <c:pt idx="30">
                  <c:v>118.38689165715977</c:v>
                </c:pt>
                <c:pt idx="31">
                  <c:v>118.86935564297883</c:v>
                </c:pt>
                <c:pt idx="32">
                  <c:v>119.34446569296912</c:v>
                </c:pt>
                <c:pt idx="33">
                  <c:v>119.81331043425728</c:v>
                </c:pt>
                <c:pt idx="34">
                  <c:v>120.27521697867378</c:v>
                </c:pt>
                <c:pt idx="35">
                  <c:v>120.72783039088844</c:v>
                </c:pt>
                <c:pt idx="36">
                  <c:v>121.168952857778</c:v>
                </c:pt>
                <c:pt idx="37">
                  <c:v>121.59691602657917</c:v>
                </c:pt>
                <c:pt idx="38">
                  <c:v>122.0111876141583</c:v>
                </c:pt>
                <c:pt idx="39">
                  <c:v>122.41244928915205</c:v>
                </c:pt>
                <c:pt idx="40">
                  <c:v>122.80263830868559</c:v>
                </c:pt>
                <c:pt idx="41">
                  <c:v>123.18444928938763</c:v>
                </c:pt>
                <c:pt idx="42">
                  <c:v>123.56218058698431</c:v>
                </c:pt>
                <c:pt idx="43">
                  <c:v>123.94126602716868</c:v>
                </c:pt>
                <c:pt idx="44">
                  <c:v>124.32637050578342</c:v>
                </c:pt>
                <c:pt idx="45">
                  <c:v>124.72136366344304</c:v>
                </c:pt>
                <c:pt idx="46">
                  <c:v>125.12885379733805</c:v>
                </c:pt>
                <c:pt idx="47">
                  <c:v>125.548889012432</c:v>
                </c:pt>
                <c:pt idx="48">
                  <c:v>125.97922202454374</c:v>
                </c:pt>
                <c:pt idx="49">
                  <c:v>126.41722084674063</c:v>
                </c:pt>
                <c:pt idx="50">
                  <c:v>126.86086169180297</c:v>
                </c:pt>
                <c:pt idx="51">
                  <c:v>127.30920707931637</c:v>
                </c:pt>
                <c:pt idx="52">
                  <c:v>127.76213590242133</c:v>
                </c:pt>
                <c:pt idx="53">
                  <c:v>128.22071904155982</c:v>
                </c:pt>
                <c:pt idx="54">
                  <c:v>128.68614532144528</c:v>
                </c:pt>
                <c:pt idx="55">
                  <c:v>129.16074531057009</c:v>
                </c:pt>
                <c:pt idx="56">
                  <c:v>129.64771045553866</c:v>
                </c:pt>
                <c:pt idx="57">
                  <c:v>130.15106012273506</c:v>
                </c:pt>
                <c:pt idx="58">
                  <c:v>130.67371094899067</c:v>
                </c:pt>
                <c:pt idx="59">
                  <c:v>131.21729853450435</c:v>
                </c:pt>
                <c:pt idx="60">
                  <c:v>131.78099577550074</c:v>
                </c:pt>
                <c:pt idx="61">
                  <c:v>132.3618274934793</c:v>
                </c:pt>
                <c:pt idx="62">
                  <c:v>132.95626582057491</c:v>
                </c:pt>
                <c:pt idx="63">
                  <c:v>133.56139828136187</c:v>
                </c:pt>
                <c:pt idx="64">
                  <c:v>134.17503122282241</c:v>
                </c:pt>
                <c:pt idx="65">
                  <c:v>134.79589594135021</c:v>
                </c:pt>
                <c:pt idx="66">
                  <c:v>135.42353391130084</c:v>
                </c:pt>
                <c:pt idx="67">
                  <c:v>136.05805047021221</c:v>
                </c:pt>
                <c:pt idx="68">
                  <c:v>136.69997541640629</c:v>
                </c:pt>
                <c:pt idx="69">
                  <c:v>137.35077347141646</c:v>
                </c:pt>
                <c:pt idx="70">
                  <c:v>138.01279970186653</c:v>
                </c:pt>
                <c:pt idx="71">
                  <c:v>138.68745878575731</c:v>
                </c:pt>
                <c:pt idx="72">
                  <c:v>139.37518208343502</c:v>
                </c:pt>
                <c:pt idx="73">
                  <c:v>140.07350585986256</c:v>
                </c:pt>
                <c:pt idx="74">
                  <c:v>140.7772640528934</c:v>
                </c:pt>
                <c:pt idx="75">
                  <c:v>141.48112533252433</c:v>
                </c:pt>
                <c:pt idx="76">
                  <c:v>142.18024758359411</c:v>
                </c:pt>
                <c:pt idx="77">
                  <c:v>142.8709398731433</c:v>
                </c:pt>
                <c:pt idx="78">
                  <c:v>143.55017346013312</c:v>
                </c:pt>
                <c:pt idx="79">
                  <c:v>144.21626128199443</c:v>
                </c:pt>
                <c:pt idx="80">
                  <c:v>144.86886975632436</c:v>
                </c:pt>
                <c:pt idx="81">
                  <c:v>145.50832450430812</c:v>
                </c:pt>
                <c:pt idx="82">
                  <c:v>146.13604468238029</c:v>
                </c:pt>
                <c:pt idx="83">
                  <c:v>146.7544985756453</c:v>
                </c:pt>
                <c:pt idx="84">
                  <c:v>147.36496981001105</c:v>
                </c:pt>
                <c:pt idx="85">
                  <c:v>147.96766849013744</c:v>
                </c:pt>
                <c:pt idx="86">
                  <c:v>148.56026207401197</c:v>
                </c:pt>
                <c:pt idx="87">
                  <c:v>149.13827917260511</c:v>
                </c:pt>
                <c:pt idx="88">
                  <c:v>149.69757237390724</c:v>
                </c:pt>
                <c:pt idx="89">
                  <c:v>150.23445054613595</c:v>
                </c:pt>
                <c:pt idx="90">
                  <c:v>150.74658812930781</c:v>
                </c:pt>
                <c:pt idx="91">
                  <c:v>151.23241869281</c:v>
                </c:pt>
                <c:pt idx="92">
                  <c:v>151.6915023513175</c:v>
                </c:pt>
                <c:pt idx="93">
                  <c:v>152.12418459908966</c:v>
                </c:pt>
                <c:pt idx="94">
                  <c:v>152.53191978675039</c:v>
                </c:pt>
                <c:pt idx="95">
                  <c:v>152.91746613517725</c:v>
                </c:pt>
                <c:pt idx="96">
                  <c:v>153.28199274155776</c:v>
                </c:pt>
                <c:pt idx="97">
                  <c:v>153.62581456127558</c:v>
                </c:pt>
                <c:pt idx="98">
                  <c:v>153.94836709356298</c:v>
                </c:pt>
                <c:pt idx="99">
                  <c:v>154.24703389076609</c:v>
                </c:pt>
                <c:pt idx="100">
                  <c:v>154.5166615937751</c:v>
                </c:pt>
                <c:pt idx="101">
                  <c:v>154.75216851323174</c:v>
                </c:pt>
                <c:pt idx="102">
                  <c:v>154.9497649471781</c:v>
                </c:pt>
                <c:pt idx="103">
                  <c:v>155.1072763679359</c:v>
                </c:pt>
                <c:pt idx="104">
                  <c:v>155.22389443071302</c:v>
                </c:pt>
                <c:pt idx="105">
                  <c:v>155.30039008890594</c:v>
                </c:pt>
                <c:pt idx="106">
                  <c:v>155.33888166108665</c:v>
                </c:pt>
                <c:pt idx="107">
                  <c:v>155.34263963842011</c:v>
                </c:pt>
                <c:pt idx="108">
                  <c:v>155.31672103535391</c:v>
                </c:pt>
                <c:pt idx="109">
                  <c:v>155.26548824110216</c:v>
                </c:pt>
                <c:pt idx="110">
                  <c:v>155.19261081954821</c:v>
                </c:pt>
                <c:pt idx="111">
                  <c:v>155.10122990023194</c:v>
                </c:pt>
                <c:pt idx="112">
                  <c:v>154.99213904695415</c:v>
                </c:pt>
                <c:pt idx="113">
                  <c:v>154.86381180858976</c:v>
                </c:pt>
                <c:pt idx="114">
                  <c:v>154.7147416165399</c:v>
                </c:pt>
                <c:pt idx="115">
                  <c:v>154.54416719468406</c:v>
                </c:pt>
                <c:pt idx="116">
                  <c:v>154.35254648423719</c:v>
                </c:pt>
                <c:pt idx="117">
                  <c:v>154.14084331611863</c:v>
                </c:pt>
                <c:pt idx="118">
                  <c:v>153.91093870442671</c:v>
                </c:pt>
                <c:pt idx="119">
                  <c:v>153.66524164697256</c:v>
                </c:pt>
                <c:pt idx="120">
                  <c:v>153.40723648431998</c:v>
                </c:pt>
                <c:pt idx="121">
                  <c:v>153.14187148622861</c:v>
                </c:pt>
                <c:pt idx="122">
                  <c:v>152.87331730602099</c:v>
                </c:pt>
                <c:pt idx="123">
                  <c:v>152.60498540870705</c:v>
                </c:pt>
                <c:pt idx="124">
                  <c:v>152.33957554875107</c:v>
                </c:pt>
                <c:pt idx="125">
                  <c:v>152.07759065148096</c:v>
                </c:pt>
                <c:pt idx="126">
                  <c:v>151.81742880435755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  <c:min val="9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 sz="700" b="0" i="0" u="none" strike="noStrike" baseline="0">
                    <a:effectLst/>
                  </a:rPr>
                  <a:t>Indeks (aug. 2009=100)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7839107611548555"/>
          <c:y val="0.94349269005847958"/>
          <c:w val="0.64466411194142237"/>
          <c:h val="5.6507309941520464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986546247100915E-2"/>
          <c:y val="2.3714213941079147E-2"/>
          <c:w val="0.86783569252935422"/>
          <c:h val="0.8651728533933258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6BC25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'Figur 3.1.a-b'!$B$14:$B$37</c:f>
              <c:numCache>
                <c:formatCode>General</c:formatCode>
                <c:ptCount val="24"/>
                <c:pt idx="0">
                  <c:v>-1.7398977201301014</c:v>
                </c:pt>
                <c:pt idx="1">
                  <c:v>-3.9039405818511508</c:v>
                </c:pt>
                <c:pt idx="2">
                  <c:v>-1.1576910162740539</c:v>
                </c:pt>
                <c:pt idx="3">
                  <c:v>-0.64480938292764689</c:v>
                </c:pt>
                <c:pt idx="4">
                  <c:v>-0.28570107483070206</c:v>
                </c:pt>
                <c:pt idx="5">
                  <c:v>0.43946783958825897</c:v>
                </c:pt>
                <c:pt idx="6">
                  <c:v>0.21770575789399338</c:v>
                </c:pt>
                <c:pt idx="7">
                  <c:v>0.83440611110607854</c:v>
                </c:pt>
                <c:pt idx="8">
                  <c:v>2.4031056277162177</c:v>
                </c:pt>
                <c:pt idx="9">
                  <c:v>1.2490527946748209</c:v>
                </c:pt>
                <c:pt idx="10">
                  <c:v>-5.9171561806758977E-2</c:v>
                </c:pt>
                <c:pt idx="11">
                  <c:v>-1.2528675387418864</c:v>
                </c:pt>
                <c:pt idx="12">
                  <c:v>-4.7104726321633983E-2</c:v>
                </c:pt>
                <c:pt idx="13">
                  <c:v>1.0296807959112808</c:v>
                </c:pt>
                <c:pt idx="14">
                  <c:v>3.8750513570977363</c:v>
                </c:pt>
                <c:pt idx="15">
                  <c:v>3.9002378127131809</c:v>
                </c:pt>
                <c:pt idx="16">
                  <c:v>2.6088920024857742</c:v>
                </c:pt>
                <c:pt idx="17">
                  <c:v>-3.0799106620917893</c:v>
                </c:pt>
                <c:pt idx="18">
                  <c:v>-1.9679198892672667</c:v>
                </c:pt>
                <c:pt idx="19">
                  <c:v>-1.460991617770957</c:v>
                </c:pt>
                <c:pt idx="20">
                  <c:v>-2.1779480954803199</c:v>
                </c:pt>
                <c:pt idx="21">
                  <c:v>-2.3768623111818155</c:v>
                </c:pt>
                <c:pt idx="22">
                  <c:v>-2.095037308265757</c:v>
                </c:pt>
                <c:pt idx="23">
                  <c:v>-1.2688734971577187</c:v>
                </c:pt>
              </c:numCache>
            </c:numRef>
          </c:xVal>
          <c:yVal>
            <c:numRef>
              <c:f>'Figur 3.1.a-b'!$D$17:$D$40</c:f>
              <c:numCache>
                <c:formatCode>General</c:formatCode>
                <c:ptCount val="24"/>
                <c:pt idx="0">
                  <c:v>2.3899257054619705</c:v>
                </c:pt>
                <c:pt idx="1">
                  <c:v>10.629437420058242</c:v>
                </c:pt>
                <c:pt idx="2">
                  <c:v>4.6748215993970277</c:v>
                </c:pt>
                <c:pt idx="3">
                  <c:v>-3.9680790675006961</c:v>
                </c:pt>
                <c:pt idx="4">
                  <c:v>-2.2689259120480143</c:v>
                </c:pt>
                <c:pt idx="5">
                  <c:v>2.2549687370283511</c:v>
                </c:pt>
                <c:pt idx="6">
                  <c:v>7.3141311452672664</c:v>
                </c:pt>
                <c:pt idx="7">
                  <c:v>-2.5690962436875964</c:v>
                </c:pt>
                <c:pt idx="8">
                  <c:v>-8.2186310073932063</c:v>
                </c:pt>
                <c:pt idx="9">
                  <c:v>1.658250075102452</c:v>
                </c:pt>
                <c:pt idx="10">
                  <c:v>-6.4774077990935597</c:v>
                </c:pt>
                <c:pt idx="11">
                  <c:v>3.9185063210930515</c:v>
                </c:pt>
                <c:pt idx="12">
                  <c:v>5.2500972225773213</c:v>
                </c:pt>
                <c:pt idx="13">
                  <c:v>-3.3514008727661637</c:v>
                </c:pt>
                <c:pt idx="14">
                  <c:v>-9.9920492553834954</c:v>
                </c:pt>
                <c:pt idx="15">
                  <c:v>-3.9719928288321937</c:v>
                </c:pt>
                <c:pt idx="16">
                  <c:v>-4.9967756535259866</c:v>
                </c:pt>
                <c:pt idx="17">
                  <c:v>9.9788408839437626</c:v>
                </c:pt>
                <c:pt idx="18">
                  <c:v>2.6517688238438808</c:v>
                </c:pt>
                <c:pt idx="19">
                  <c:v>8.1025176431793291</c:v>
                </c:pt>
                <c:pt idx="20">
                  <c:v>1.0087629433390921</c:v>
                </c:pt>
                <c:pt idx="21">
                  <c:v>7.5225720009005848</c:v>
                </c:pt>
                <c:pt idx="22">
                  <c:v>-3.8251621101975664</c:v>
                </c:pt>
                <c:pt idx="23">
                  <c:v>-0.60855873847431852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1D-4E22-B96F-EAADFA6EF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19664"/>
        <c:axId val="173637616"/>
      </c:scatterChart>
      <c:valAx>
        <c:axId val="17301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637616"/>
        <c:crosses val="autoZero"/>
        <c:crossBetween val="midCat"/>
      </c:valAx>
      <c:valAx>
        <c:axId val="173637616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966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3551091885236426"/>
          <c:h val="0.69445625732020388"/>
        </c:manualLayout>
      </c:layout>
      <c:lineChart>
        <c:grouping val="standard"/>
        <c:varyColors val="0"/>
        <c:ser>
          <c:idx val="0"/>
          <c:order val="0"/>
          <c:tx>
            <c:strRef>
              <c:f>'Figur 6.2'!$G$5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Lit>
              <c:ptCount val="126"/>
              <c:pt idx="0">
                <c:v>sep. 2009</c:v>
              </c:pt>
              <c:pt idx="12">
                <c:v>sep. 2010</c:v>
              </c:pt>
              <c:pt idx="24">
                <c:v>sep. 2011</c:v>
              </c:pt>
              <c:pt idx="36">
                <c:v>sep. 2012</c:v>
              </c:pt>
              <c:pt idx="48">
                <c:v>sep. 2013</c:v>
              </c:pt>
              <c:pt idx="60">
                <c:v>sep. 2014</c:v>
              </c:pt>
              <c:pt idx="72">
                <c:v>sep. 2015</c:v>
              </c:pt>
              <c:pt idx="84">
                <c:v>sep. 2016</c:v>
              </c:pt>
              <c:pt idx="96">
                <c:v>sep. 2017</c:v>
              </c:pt>
              <c:pt idx="108">
                <c:v>sep. 2018</c:v>
              </c:pt>
              <c:pt idx="120">
                <c:v>sep. 2019</c:v>
              </c:pt>
            </c:strLit>
          </c:cat>
          <c:val>
            <c:numRef>
              <c:f>'Figur 6.2'!$G$6:$G$131</c:f>
              <c:numCache>
                <c:formatCode>General</c:formatCode>
                <c:ptCount val="126"/>
                <c:pt idx="0">
                  <c:v>100</c:v>
                </c:pt>
                <c:pt idx="1">
                  <c:v>100.77300490540912</c:v>
                </c:pt>
                <c:pt idx="2">
                  <c:v>101.54618623924941</c:v>
                </c:pt>
                <c:pt idx="3">
                  <c:v>102.31913774410295</c:v>
                </c:pt>
                <c:pt idx="4">
                  <c:v>103.09143782932837</c:v>
                </c:pt>
                <c:pt idx="5">
                  <c:v>103.8642058025677</c:v>
                </c:pt>
                <c:pt idx="6">
                  <c:v>104.6364086744497</c:v>
                </c:pt>
                <c:pt idx="7">
                  <c:v>105.40619413915088</c:v>
                </c:pt>
                <c:pt idx="8">
                  <c:v>106.17108732668005</c:v>
                </c:pt>
                <c:pt idx="9">
                  <c:v>106.92811243952021</c:v>
                </c:pt>
                <c:pt idx="10">
                  <c:v>107.67405478457628</c:v>
                </c:pt>
                <c:pt idx="11">
                  <c:v>108.40530528266461</c:v>
                </c:pt>
                <c:pt idx="12">
                  <c:v>109.12159026695227</c:v>
                </c:pt>
                <c:pt idx="13">
                  <c:v>109.82430416985231</c:v>
                </c:pt>
                <c:pt idx="14">
                  <c:v>110.51397237737135</c:v>
                </c:pt>
                <c:pt idx="15">
                  <c:v>111.19046304269004</c:v>
                </c:pt>
                <c:pt idx="16">
                  <c:v>111.85313313335126</c:v>
                </c:pt>
                <c:pt idx="17">
                  <c:v>112.50238475284175</c:v>
                </c:pt>
                <c:pt idx="18">
                  <c:v>113.13596893922949</c:v>
                </c:pt>
                <c:pt idx="19">
                  <c:v>113.74984244150681</c:v>
                </c:pt>
                <c:pt idx="20">
                  <c:v>114.33874653043354</c:v>
                </c:pt>
                <c:pt idx="21">
                  <c:v>114.90140885551745</c:v>
                </c:pt>
                <c:pt idx="22">
                  <c:v>115.43641358345775</c:v>
                </c:pt>
                <c:pt idx="23">
                  <c:v>115.94244117545823</c:v>
                </c:pt>
                <c:pt idx="24">
                  <c:v>116.42136446539246</c:v>
                </c:pt>
                <c:pt idx="25">
                  <c:v>116.87634209567925</c:v>
                </c:pt>
                <c:pt idx="26">
                  <c:v>117.30988774490618</c:v>
                </c:pt>
                <c:pt idx="27">
                  <c:v>117.72288677404201</c:v>
                </c:pt>
                <c:pt idx="28">
                  <c:v>118.11603828945164</c:v>
                </c:pt>
                <c:pt idx="29">
                  <c:v>118.4905177102429</c:v>
                </c:pt>
                <c:pt idx="30">
                  <c:v>118.84558810962285</c:v>
                </c:pt>
                <c:pt idx="31">
                  <c:v>119.17929075462419</c:v>
                </c:pt>
                <c:pt idx="32">
                  <c:v>119.48845775216441</c:v>
                </c:pt>
                <c:pt idx="33">
                  <c:v>119.76960924309633</c:v>
                </c:pt>
                <c:pt idx="34">
                  <c:v>120.01943400546378</c:v>
                </c:pt>
                <c:pt idx="35">
                  <c:v>120.23376339209955</c:v>
                </c:pt>
                <c:pt idx="36">
                  <c:v>120.41129694452637</c:v>
                </c:pt>
                <c:pt idx="37">
                  <c:v>120.55240864382513</c:v>
                </c:pt>
                <c:pt idx="38">
                  <c:v>120.65757906275847</c:v>
                </c:pt>
                <c:pt idx="39">
                  <c:v>120.72581862432223</c:v>
                </c:pt>
                <c:pt idx="40">
                  <c:v>120.75641237052508</c:v>
                </c:pt>
                <c:pt idx="41">
                  <c:v>120.75006533546357</c:v>
                </c:pt>
                <c:pt idx="42">
                  <c:v>120.70648949262304</c:v>
                </c:pt>
                <c:pt idx="43">
                  <c:v>120.62404531637014</c:v>
                </c:pt>
                <c:pt idx="44">
                  <c:v>120.50073533234347</c:v>
                </c:pt>
                <c:pt idx="45">
                  <c:v>120.33467439104469</c:v>
                </c:pt>
                <c:pt idx="46">
                  <c:v>120.12335117508775</c:v>
                </c:pt>
                <c:pt idx="47">
                  <c:v>119.86373226752822</c:v>
                </c:pt>
                <c:pt idx="48">
                  <c:v>119.55563017442483</c:v>
                </c:pt>
                <c:pt idx="49">
                  <c:v>119.20087660585199</c:v>
                </c:pt>
                <c:pt idx="50">
                  <c:v>118.80152997720896</c:v>
                </c:pt>
                <c:pt idx="51">
                  <c:v>118.35877336672837</c:v>
                </c:pt>
                <c:pt idx="52">
                  <c:v>117.87369999323791</c:v>
                </c:pt>
                <c:pt idx="53">
                  <c:v>117.34772547357866</c:v>
                </c:pt>
                <c:pt idx="54">
                  <c:v>116.78091884178939</c:v>
                </c:pt>
                <c:pt idx="55">
                  <c:v>116.17203401631538</c:v>
                </c:pt>
                <c:pt idx="56">
                  <c:v>115.51851635055715</c:v>
                </c:pt>
                <c:pt idx="57">
                  <c:v>114.82134171015232</c:v>
                </c:pt>
                <c:pt idx="58">
                  <c:v>114.08082235240853</c:v>
                </c:pt>
                <c:pt idx="59">
                  <c:v>113.29775533952578</c:v>
                </c:pt>
                <c:pt idx="60">
                  <c:v>112.47559221414622</c:v>
                </c:pt>
                <c:pt idx="61">
                  <c:v>111.6201397925329</c:v>
                </c:pt>
                <c:pt idx="62">
                  <c:v>110.73685929666419</c:v>
                </c:pt>
                <c:pt idx="63">
                  <c:v>109.83005713501564</c:v>
                </c:pt>
                <c:pt idx="64">
                  <c:v>108.90464817352643</c:v>
                </c:pt>
                <c:pt idx="65">
                  <c:v>107.96770419800572</c:v>
                </c:pt>
                <c:pt idx="66">
                  <c:v>107.02563266844982</c:v>
                </c:pt>
                <c:pt idx="67">
                  <c:v>106.08516357240778</c:v>
                </c:pt>
                <c:pt idx="68">
                  <c:v>105.15201643250167</c:v>
                </c:pt>
                <c:pt idx="69">
                  <c:v>104.2308505150018</c:v>
                </c:pt>
                <c:pt idx="70">
                  <c:v>103.32558394401691</c:v>
                </c:pt>
                <c:pt idx="71">
                  <c:v>102.44049011409713</c:v>
                </c:pt>
                <c:pt idx="72">
                  <c:v>101.58148900208536</c:v>
                </c:pt>
                <c:pt idx="73">
                  <c:v>100.75662880631565</c:v>
                </c:pt>
                <c:pt idx="74">
                  <c:v>99.97353450157695</c:v>
                </c:pt>
                <c:pt idx="75">
                  <c:v>99.238982962516289</c:v>
                </c:pt>
                <c:pt idx="76">
                  <c:v>98.558647582579397</c:v>
                </c:pt>
                <c:pt idx="77">
                  <c:v>97.937092795383649</c:v>
                </c:pt>
                <c:pt idx="78">
                  <c:v>97.375927089148675</c:v>
                </c:pt>
                <c:pt idx="79">
                  <c:v>96.874892196824717</c:v>
                </c:pt>
                <c:pt idx="80">
                  <c:v>96.433909837138259</c:v>
                </c:pt>
                <c:pt idx="81">
                  <c:v>96.051272193546268</c:v>
                </c:pt>
                <c:pt idx="82">
                  <c:v>95.723345679422039</c:v>
                </c:pt>
                <c:pt idx="83">
                  <c:v>95.446084248639892</c:v>
                </c:pt>
                <c:pt idx="84">
                  <c:v>95.217293800248697</c:v>
                </c:pt>
                <c:pt idx="85">
                  <c:v>95.035704518894221</c:v>
                </c:pt>
                <c:pt idx="86">
                  <c:v>94.898909180404672</c:v>
                </c:pt>
                <c:pt idx="87">
                  <c:v>94.803026218001179</c:v>
                </c:pt>
                <c:pt idx="88">
                  <c:v>94.74410500058886</c:v>
                </c:pt>
                <c:pt idx="89">
                  <c:v>94.719173242037868</c:v>
                </c:pt>
                <c:pt idx="90">
                  <c:v>94.723579316708623</c:v>
                </c:pt>
                <c:pt idx="91">
                  <c:v>94.752089928461984</c:v>
                </c:pt>
                <c:pt idx="92">
                  <c:v>94.798733240219548</c:v>
                </c:pt>
                <c:pt idx="93">
                  <c:v>94.857990227061109</c:v>
                </c:pt>
                <c:pt idx="94">
                  <c:v>94.924001216766911</c:v>
                </c:pt>
                <c:pt idx="95">
                  <c:v>94.990549375809977</c:v>
                </c:pt>
                <c:pt idx="96">
                  <c:v>95.053403605301796</c:v>
                </c:pt>
                <c:pt idx="97">
                  <c:v>95.111168329743506</c:v>
                </c:pt>
                <c:pt idx="98">
                  <c:v>95.162655595548046</c:v>
                </c:pt>
                <c:pt idx="99">
                  <c:v>95.205585817630606</c:v>
                </c:pt>
                <c:pt idx="100">
                  <c:v>95.238068557660299</c:v>
                </c:pt>
                <c:pt idx="101">
                  <c:v>95.260867445407555</c:v>
                </c:pt>
                <c:pt idx="102">
                  <c:v>95.273619716567964</c:v>
                </c:pt>
                <c:pt idx="103">
                  <c:v>95.275553461735456</c:v>
                </c:pt>
                <c:pt idx="104">
                  <c:v>95.265626842815649</c:v>
                </c:pt>
                <c:pt idx="105">
                  <c:v>95.241478190035707</c:v>
                </c:pt>
                <c:pt idx="106">
                  <c:v>95.200494641731993</c:v>
                </c:pt>
                <c:pt idx="107">
                  <c:v>95.139160822661154</c:v>
                </c:pt>
                <c:pt idx="108">
                  <c:v>95.055910298524296</c:v>
                </c:pt>
                <c:pt idx="109">
                  <c:v>94.951935366387474</c:v>
                </c:pt>
                <c:pt idx="110">
                  <c:v>94.828384807929979</c:v>
                </c:pt>
                <c:pt idx="111">
                  <c:v>94.684897096183946</c:v>
                </c:pt>
                <c:pt idx="112">
                  <c:v>94.520982166267544</c:v>
                </c:pt>
                <c:pt idx="113">
                  <c:v>94.33698026348516</c:v>
                </c:pt>
                <c:pt idx="114">
                  <c:v>94.131302327030369</c:v>
                </c:pt>
                <c:pt idx="115">
                  <c:v>93.902507065688312</c:v>
                </c:pt>
                <c:pt idx="116">
                  <c:v>93.648846300678855</c:v>
                </c:pt>
                <c:pt idx="117">
                  <c:v>93.372146873122659</c:v>
                </c:pt>
                <c:pt idx="118">
                  <c:v>93.073872262426235</c:v>
                </c:pt>
                <c:pt idx="119">
                  <c:v>92.75457764002779</c:v>
                </c:pt>
                <c:pt idx="120">
                  <c:v>92.415630501275785</c:v>
                </c:pt>
                <c:pt idx="121">
                  <c:v>92.059787347135284</c:v>
                </c:pt>
                <c:pt idx="122">
                  <c:v>91.690023289474013</c:v>
                </c:pt>
                <c:pt idx="123">
                  <c:v>91.308334105277439</c:v>
                </c:pt>
                <c:pt idx="124">
                  <c:v>90.917494575389256</c:v>
                </c:pt>
                <c:pt idx="125">
                  <c:v>90.521351323324865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60-4FB1-A933-C6B4C96BDF80}"/>
            </c:ext>
          </c:extLst>
        </c:ser>
        <c:ser>
          <c:idx val="1"/>
          <c:order val="1"/>
          <c:tx>
            <c:strRef>
              <c:f>'Figur 6.2'!$H$5</c:f>
              <c:strCache>
                <c:ptCount val="1"/>
                <c:pt idx="0">
                  <c:v>Norge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Lit>
              <c:ptCount val="126"/>
              <c:pt idx="0">
                <c:v>sep. 2009</c:v>
              </c:pt>
              <c:pt idx="12">
                <c:v>sep. 2010</c:v>
              </c:pt>
              <c:pt idx="24">
                <c:v>sep. 2011</c:v>
              </c:pt>
              <c:pt idx="36">
                <c:v>sep. 2012</c:v>
              </c:pt>
              <c:pt idx="48">
                <c:v>sep. 2013</c:v>
              </c:pt>
              <c:pt idx="60">
                <c:v>sep. 2014</c:v>
              </c:pt>
              <c:pt idx="72">
                <c:v>sep. 2015</c:v>
              </c:pt>
              <c:pt idx="84">
                <c:v>sep. 2016</c:v>
              </c:pt>
              <c:pt idx="96">
                <c:v>sep. 2017</c:v>
              </c:pt>
              <c:pt idx="108">
                <c:v>sep. 2018</c:v>
              </c:pt>
              <c:pt idx="120">
                <c:v>sep. 2019</c:v>
              </c:pt>
            </c:strLit>
          </c:cat>
          <c:val>
            <c:numRef>
              <c:f>'Figur 6.2'!$H$6:$H$131</c:f>
              <c:numCache>
                <c:formatCode>General</c:formatCode>
                <c:ptCount val="126"/>
                <c:pt idx="0">
                  <c:v>100</c:v>
                </c:pt>
                <c:pt idx="1">
                  <c:v>100.24057827882844</c:v>
                </c:pt>
                <c:pt idx="2">
                  <c:v>100.48275022916553</c:v>
                </c:pt>
                <c:pt idx="3">
                  <c:v>100.72988690794003</c:v>
                </c:pt>
                <c:pt idx="4">
                  <c:v>100.98471384569656</c:v>
                </c:pt>
                <c:pt idx="5">
                  <c:v>101.24954841250758</c:v>
                </c:pt>
                <c:pt idx="6">
                  <c:v>101.52666578872849</c:v>
                </c:pt>
                <c:pt idx="7">
                  <c:v>101.81654724103876</c:v>
                </c:pt>
                <c:pt idx="8">
                  <c:v>102.1194601546657</c:v>
                </c:pt>
                <c:pt idx="9">
                  <c:v>102.4353727603947</c:v>
                </c:pt>
                <c:pt idx="10">
                  <c:v>102.76324747612698</c:v>
                </c:pt>
                <c:pt idx="11">
                  <c:v>103.10124952546866</c:v>
                </c:pt>
                <c:pt idx="12">
                  <c:v>103.45031572730716</c:v>
                </c:pt>
                <c:pt idx="13">
                  <c:v>103.81174560398672</c:v>
                </c:pt>
                <c:pt idx="14">
                  <c:v>104.18578459991031</c:v>
                </c:pt>
                <c:pt idx="15">
                  <c:v>104.57200954478733</c:v>
                </c:pt>
                <c:pt idx="16">
                  <c:v>104.96897492387809</c:v>
                </c:pt>
                <c:pt idx="17">
                  <c:v>105.37557716095911</c:v>
                </c:pt>
                <c:pt idx="18">
                  <c:v>105.78983799861201</c:v>
                </c:pt>
                <c:pt idx="19">
                  <c:v>106.20827765071223</c:v>
                </c:pt>
                <c:pt idx="20">
                  <c:v>106.62792610076998</c:v>
                </c:pt>
                <c:pt idx="21">
                  <c:v>107.04597844403774</c:v>
                </c:pt>
                <c:pt idx="22">
                  <c:v>107.45943874081294</c:v>
                </c:pt>
                <c:pt idx="23">
                  <c:v>107.86469477433553</c:v>
                </c:pt>
                <c:pt idx="24">
                  <c:v>108.26257800048771</c:v>
                </c:pt>
                <c:pt idx="25">
                  <c:v>108.65484231222446</c:v>
                </c:pt>
                <c:pt idx="26">
                  <c:v>109.04221860983641</c:v>
                </c:pt>
                <c:pt idx="27">
                  <c:v>109.42497838324354</c:v>
                </c:pt>
                <c:pt idx="28">
                  <c:v>109.80181583611723</c:v>
                </c:pt>
                <c:pt idx="29">
                  <c:v>110.17054798112495</c:v>
                </c:pt>
                <c:pt idx="30">
                  <c:v>110.52775537263398</c:v>
                </c:pt>
                <c:pt idx="31">
                  <c:v>110.86798033450154</c:v>
                </c:pt>
                <c:pt idx="32">
                  <c:v>111.18602790836955</c:v>
                </c:pt>
                <c:pt idx="33">
                  <c:v>111.48027329399032</c:v>
                </c:pt>
                <c:pt idx="34">
                  <c:v>111.74869464259376</c:v>
                </c:pt>
                <c:pt idx="35">
                  <c:v>111.98955891491779</c:v>
                </c:pt>
                <c:pt idx="36">
                  <c:v>112.20474122562027</c:v>
                </c:pt>
                <c:pt idx="37">
                  <c:v>112.3967846956526</c:v>
                </c:pt>
                <c:pt idx="38">
                  <c:v>112.56821883787825</c:v>
                </c:pt>
                <c:pt idx="39">
                  <c:v>112.72154195616288</c:v>
                </c:pt>
                <c:pt idx="40">
                  <c:v>112.85936324071034</c:v>
                </c:pt>
                <c:pt idx="41">
                  <c:v>112.9844981385608</c:v>
                </c:pt>
                <c:pt idx="42">
                  <c:v>113.09988937434261</c:v>
                </c:pt>
                <c:pt idx="43">
                  <c:v>113.20759272323284</c:v>
                </c:pt>
                <c:pt idx="44">
                  <c:v>113.31056945306104</c:v>
                </c:pt>
                <c:pt idx="45">
                  <c:v>113.41126816066118</c:v>
                </c:pt>
                <c:pt idx="46">
                  <c:v>113.51229935999361</c:v>
                </c:pt>
                <c:pt idx="47">
                  <c:v>113.61592111953971</c:v>
                </c:pt>
                <c:pt idx="48">
                  <c:v>113.72722992524898</c:v>
                </c:pt>
                <c:pt idx="49">
                  <c:v>113.85189700457434</c:v>
                </c:pt>
                <c:pt idx="50">
                  <c:v>113.99412270530247</c:v>
                </c:pt>
                <c:pt idx="51">
                  <c:v>114.1566822690932</c:v>
                </c:pt>
                <c:pt idx="52">
                  <c:v>114.34000687265457</c:v>
                </c:pt>
                <c:pt idx="53">
                  <c:v>114.54420798236298</c:v>
                </c:pt>
                <c:pt idx="54">
                  <c:v>114.76844063929641</c:v>
                </c:pt>
                <c:pt idx="55">
                  <c:v>115.0100277663892</c:v>
                </c:pt>
                <c:pt idx="56">
                  <c:v>115.26596013634374</c:v>
                </c:pt>
                <c:pt idx="57">
                  <c:v>115.53231852886287</c:v>
                </c:pt>
                <c:pt idx="58">
                  <c:v>115.80412666786989</c:v>
                </c:pt>
                <c:pt idx="59">
                  <c:v>116.07579668702942</c:v>
                </c:pt>
                <c:pt idx="60">
                  <c:v>116.34421026440597</c:v>
                </c:pt>
                <c:pt idx="61">
                  <c:v>116.60644926296888</c:v>
                </c:pt>
                <c:pt idx="62">
                  <c:v>116.85827015222512</c:v>
                </c:pt>
                <c:pt idx="63">
                  <c:v>117.09533634352806</c:v>
                </c:pt>
                <c:pt idx="64">
                  <c:v>117.3142109833413</c:v>
                </c:pt>
                <c:pt idx="65">
                  <c:v>117.51148681714614</c:v>
                </c:pt>
                <c:pt idx="66">
                  <c:v>117.68428596364389</c:v>
                </c:pt>
                <c:pt idx="67">
                  <c:v>117.82839686364348</c:v>
                </c:pt>
                <c:pt idx="68">
                  <c:v>117.94040481517425</c:v>
                </c:pt>
                <c:pt idx="69">
                  <c:v>118.02059797123997</c:v>
                </c:pt>
                <c:pt idx="70">
                  <c:v>118.07016708967699</c:v>
                </c:pt>
                <c:pt idx="71">
                  <c:v>118.0908777492774</c:v>
                </c:pt>
                <c:pt idx="72">
                  <c:v>118.08807987115522</c:v>
                </c:pt>
                <c:pt idx="73">
                  <c:v>118.06751299633336</c:v>
                </c:pt>
                <c:pt idx="74">
                  <c:v>118.03387164848249</c:v>
                </c:pt>
                <c:pt idx="75">
                  <c:v>117.9917363784797</c:v>
                </c:pt>
                <c:pt idx="76">
                  <c:v>117.94587440236239</c:v>
                </c:pt>
                <c:pt idx="77">
                  <c:v>117.90016513617499</c:v>
                </c:pt>
                <c:pt idx="78">
                  <c:v>117.85754229649812</c:v>
                </c:pt>
                <c:pt idx="79">
                  <c:v>117.81905256641083</c:v>
                </c:pt>
                <c:pt idx="80">
                  <c:v>117.78538514248427</c:v>
                </c:pt>
                <c:pt idx="81">
                  <c:v>117.75608095151469</c:v>
                </c:pt>
                <c:pt idx="82">
                  <c:v>117.7291875849172</c:v>
                </c:pt>
                <c:pt idx="83">
                  <c:v>117.70174798931127</c:v>
                </c:pt>
                <c:pt idx="84">
                  <c:v>117.67620724338023</c:v>
                </c:pt>
                <c:pt idx="85">
                  <c:v>117.65478992733588</c:v>
                </c:pt>
                <c:pt idx="86">
                  <c:v>117.63854374419545</c:v>
                </c:pt>
                <c:pt idx="87">
                  <c:v>117.62769526353412</c:v>
                </c:pt>
                <c:pt idx="88">
                  <c:v>117.62227706477522</c:v>
                </c:pt>
                <c:pt idx="89">
                  <c:v>117.62151615666627</c:v>
                </c:pt>
                <c:pt idx="90">
                  <c:v>117.62447199912016</c:v>
                </c:pt>
                <c:pt idx="91">
                  <c:v>117.62880037963939</c:v>
                </c:pt>
                <c:pt idx="92">
                  <c:v>117.63123075140724</c:v>
                </c:pt>
                <c:pt idx="93">
                  <c:v>117.62776149230001</c:v>
                </c:pt>
                <c:pt idx="94">
                  <c:v>117.6131607874233</c:v>
                </c:pt>
                <c:pt idx="95">
                  <c:v>117.58235879091021</c:v>
                </c:pt>
                <c:pt idx="96">
                  <c:v>117.53548256382507</c:v>
                </c:pt>
                <c:pt idx="97">
                  <c:v>117.47337136009151</c:v>
                </c:pt>
                <c:pt idx="98">
                  <c:v>117.39573532172048</c:v>
                </c:pt>
                <c:pt idx="99">
                  <c:v>117.30257148740878</c:v>
                </c:pt>
                <c:pt idx="100">
                  <c:v>117.19404192062852</c:v>
                </c:pt>
                <c:pt idx="101">
                  <c:v>117.06946481002936</c:v>
                </c:pt>
                <c:pt idx="102">
                  <c:v>116.9277653646033</c:v>
                </c:pt>
                <c:pt idx="103">
                  <c:v>116.76648500763103</c:v>
                </c:pt>
                <c:pt idx="104">
                  <c:v>116.58221030882329</c:v>
                </c:pt>
                <c:pt idx="105">
                  <c:v>116.37199688742071</c:v>
                </c:pt>
                <c:pt idx="106">
                  <c:v>116.13317444816862</c:v>
                </c:pt>
                <c:pt idx="107">
                  <c:v>115.86341235511148</c:v>
                </c:pt>
                <c:pt idx="108">
                  <c:v>115.56618500067917</c:v>
                </c:pt>
                <c:pt idx="109">
                  <c:v>115.24609883705439</c:v>
                </c:pt>
                <c:pt idx="110">
                  <c:v>114.90647802764346</c:v>
                </c:pt>
                <c:pt idx="111">
                  <c:v>114.5497521074422</c:v>
                </c:pt>
                <c:pt idx="112">
                  <c:v>114.17744189823749</c:v>
                </c:pt>
                <c:pt idx="113">
                  <c:v>113.78968968777315</c:v>
                </c:pt>
                <c:pt idx="114">
                  <c:v>113.38528567182671</c:v>
                </c:pt>
                <c:pt idx="115">
                  <c:v>112.96185063515092</c:v>
                </c:pt>
                <c:pt idx="116">
                  <c:v>112.5157087316859</c:v>
                </c:pt>
                <c:pt idx="117">
                  <c:v>112.04320331829594</c:v>
                </c:pt>
                <c:pt idx="118">
                  <c:v>111.54165744670304</c:v>
                </c:pt>
                <c:pt idx="119">
                  <c:v>111.00948971767993</c:v>
                </c:pt>
                <c:pt idx="120">
                  <c:v>110.45069755093874</c:v>
                </c:pt>
                <c:pt idx="121">
                  <c:v>109.87075578695253</c:v>
                </c:pt>
                <c:pt idx="122">
                  <c:v>109.27496017237846</c:v>
                </c:pt>
                <c:pt idx="123">
                  <c:v>108.66713136325346</c:v>
                </c:pt>
                <c:pt idx="124">
                  <c:v>108.05109035332569</c:v>
                </c:pt>
                <c:pt idx="125">
                  <c:v>107.42990106746248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0-4FB1-A933-C6B4C96BDF80}"/>
            </c:ext>
          </c:extLst>
        </c:ser>
        <c:ser>
          <c:idx val="2"/>
          <c:order val="2"/>
          <c:tx>
            <c:strRef>
              <c:f>'Figur 6.2'!$I$5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strLit>
              <c:ptCount val="126"/>
              <c:pt idx="0">
                <c:v>sep. 2009</c:v>
              </c:pt>
              <c:pt idx="12">
                <c:v>sep. 2010</c:v>
              </c:pt>
              <c:pt idx="24">
                <c:v>sep. 2011</c:v>
              </c:pt>
              <c:pt idx="36">
                <c:v>sep. 2012</c:v>
              </c:pt>
              <c:pt idx="48">
                <c:v>sep. 2013</c:v>
              </c:pt>
              <c:pt idx="60">
                <c:v>sep. 2014</c:v>
              </c:pt>
              <c:pt idx="72">
                <c:v>sep. 2015</c:v>
              </c:pt>
              <c:pt idx="84">
                <c:v>sep. 2016</c:v>
              </c:pt>
              <c:pt idx="96">
                <c:v>sep. 2017</c:v>
              </c:pt>
              <c:pt idx="108">
                <c:v>sep. 2018</c:v>
              </c:pt>
              <c:pt idx="120">
                <c:v>sep. 2019</c:v>
              </c:pt>
            </c:strLit>
          </c:cat>
          <c:val>
            <c:numRef>
              <c:f>'Figur 6.2'!$I$6:$I$129</c:f>
              <c:numCache>
                <c:formatCode>General</c:formatCode>
                <c:ptCount val="124"/>
                <c:pt idx="0">
                  <c:v>100</c:v>
                </c:pt>
                <c:pt idx="1">
                  <c:v>100.02901946866385</c:v>
                </c:pt>
                <c:pt idx="2">
                  <c:v>100.0587535993062</c:v>
                </c:pt>
                <c:pt idx="3">
                  <c:v>100.089673146685</c:v>
                </c:pt>
                <c:pt idx="4">
                  <c:v>100.12080953639698</c:v>
                </c:pt>
                <c:pt idx="5">
                  <c:v>100.15105413681853</c:v>
                </c:pt>
                <c:pt idx="6">
                  <c:v>100.17824972493756</c:v>
                </c:pt>
                <c:pt idx="7">
                  <c:v>100.199201167895</c:v>
                </c:pt>
                <c:pt idx="8">
                  <c:v>100.21000357014481</c:v>
                </c:pt>
                <c:pt idx="9">
                  <c:v>100.20659158166629</c:v>
                </c:pt>
                <c:pt idx="10">
                  <c:v>100.18597650213938</c:v>
                </c:pt>
                <c:pt idx="11">
                  <c:v>100.14457174023295</c:v>
                </c:pt>
                <c:pt idx="12">
                  <c:v>100.0825342728445</c:v>
                </c:pt>
                <c:pt idx="13">
                  <c:v>100.00539304448985</c:v>
                </c:pt>
                <c:pt idx="14">
                  <c:v>99.918842308794467</c:v>
                </c:pt>
                <c:pt idx="15">
                  <c:v>99.828291688908038</c:v>
                </c:pt>
                <c:pt idx="16">
                  <c:v>99.73819810365795</c:v>
                </c:pt>
                <c:pt idx="17">
                  <c:v>99.654667149404744</c:v>
                </c:pt>
                <c:pt idx="18">
                  <c:v>99.582380529704835</c:v>
                </c:pt>
                <c:pt idx="19">
                  <c:v>99.524131430807174</c:v>
                </c:pt>
                <c:pt idx="20">
                  <c:v>99.481285028744537</c:v>
                </c:pt>
                <c:pt idx="21">
                  <c:v>99.453560848141493</c:v>
                </c:pt>
                <c:pt idx="22">
                  <c:v>99.44001993634204</c:v>
                </c:pt>
                <c:pt idx="23">
                  <c:v>99.439513837701256</c:v>
                </c:pt>
                <c:pt idx="24">
                  <c:v>99.452216181858773</c:v>
                </c:pt>
                <c:pt idx="25">
                  <c:v>99.480851367755349</c:v>
                </c:pt>
                <c:pt idx="26">
                  <c:v>99.527517911168147</c:v>
                </c:pt>
                <c:pt idx="27">
                  <c:v>99.593133140883481</c:v>
                </c:pt>
                <c:pt idx="28">
                  <c:v>99.676620405734155</c:v>
                </c:pt>
                <c:pt idx="29">
                  <c:v>99.777331911653434</c:v>
                </c:pt>
                <c:pt idx="30">
                  <c:v>99.893304933115814</c:v>
                </c:pt>
                <c:pt idx="31">
                  <c:v>100.02087835898283</c:v>
                </c:pt>
                <c:pt idx="32">
                  <c:v>100.15563647884839</c:v>
                </c:pt>
                <c:pt idx="33">
                  <c:v>100.29514284833219</c:v>
                </c:pt>
                <c:pt idx="34">
                  <c:v>100.4363946044902</c:v>
                </c:pt>
                <c:pt idx="35">
                  <c:v>100.57684513707288</c:v>
                </c:pt>
                <c:pt idx="36">
                  <c:v>100.71558373168405</c:v>
                </c:pt>
                <c:pt idx="37">
                  <c:v>100.85510687615489</c:v>
                </c:pt>
                <c:pt idx="38">
                  <c:v>100.99756883330842</c:v>
                </c:pt>
                <c:pt idx="39">
                  <c:v>101.14409035723182</c:v>
                </c:pt>
                <c:pt idx="40">
                  <c:v>101.2950330002022</c:v>
                </c:pt>
                <c:pt idx="41">
                  <c:v>101.45130515563059</c:v>
                </c:pt>
                <c:pt idx="42">
                  <c:v>101.61346188401461</c:v>
                </c:pt>
                <c:pt idx="43">
                  <c:v>101.78123836999728</c:v>
                </c:pt>
                <c:pt idx="44">
                  <c:v>101.95424937802133</c:v>
                </c:pt>
                <c:pt idx="45">
                  <c:v>102.13103041318546</c:v>
                </c:pt>
                <c:pt idx="46">
                  <c:v>102.310995237811</c:v>
                </c:pt>
                <c:pt idx="47">
                  <c:v>102.493355432049</c:v>
                </c:pt>
                <c:pt idx="48">
                  <c:v>102.67916855914525</c:v>
                </c:pt>
                <c:pt idx="49">
                  <c:v>102.87178961299801</c:v>
                </c:pt>
                <c:pt idx="50">
                  <c:v>103.07418873571024</c:v>
                </c:pt>
                <c:pt idx="51">
                  <c:v>103.28699896207027</c:v>
                </c:pt>
                <c:pt idx="52">
                  <c:v>103.50863561750137</c:v>
                </c:pt>
                <c:pt idx="53">
                  <c:v>103.73671264247102</c:v>
                </c:pt>
                <c:pt idx="54">
                  <c:v>103.96774503341453</c:v>
                </c:pt>
                <c:pt idx="55">
                  <c:v>104.19673469667447</c:v>
                </c:pt>
                <c:pt idx="56">
                  <c:v>104.41822419324016</c:v>
                </c:pt>
                <c:pt idx="57">
                  <c:v>104.62622256988463</c:v>
                </c:pt>
                <c:pt idx="58">
                  <c:v>104.81438621639431</c:v>
                </c:pt>
                <c:pt idx="59">
                  <c:v>104.9768294069754</c:v>
                </c:pt>
                <c:pt idx="60">
                  <c:v>105.11036999378358</c:v>
                </c:pt>
                <c:pt idx="61">
                  <c:v>105.21542610944638</c:v>
                </c:pt>
                <c:pt idx="62">
                  <c:v>105.29243401734418</c:v>
                </c:pt>
                <c:pt idx="63">
                  <c:v>105.34164975826575</c:v>
                </c:pt>
                <c:pt idx="64">
                  <c:v>105.36281036685351</c:v>
                </c:pt>
                <c:pt idx="65">
                  <c:v>105.35646976689937</c:v>
                </c:pt>
                <c:pt idx="66">
                  <c:v>105.32228530978583</c:v>
                </c:pt>
                <c:pt idx="67">
                  <c:v>105.25864427456779</c:v>
                </c:pt>
                <c:pt idx="68">
                  <c:v>105.1639378180987</c:v>
                </c:pt>
                <c:pt idx="69">
                  <c:v>105.03972584725645</c:v>
                </c:pt>
                <c:pt idx="70">
                  <c:v>104.88829961251594</c:v>
                </c:pt>
                <c:pt idx="71">
                  <c:v>104.71231960691594</c:v>
                </c:pt>
                <c:pt idx="72">
                  <c:v>104.51691587207688</c:v>
                </c:pt>
                <c:pt idx="73">
                  <c:v>104.31216622302554</c:v>
                </c:pt>
                <c:pt idx="74">
                  <c:v>104.10819738086927</c:v>
                </c:pt>
                <c:pt idx="75">
                  <c:v>103.91434842741225</c:v>
                </c:pt>
                <c:pt idx="76">
                  <c:v>103.73825824856181</c:v>
                </c:pt>
                <c:pt idx="77">
                  <c:v>103.58550385478367</c:v>
                </c:pt>
                <c:pt idx="78">
                  <c:v>103.45952925702208</c:v>
                </c:pt>
                <c:pt idx="79">
                  <c:v>103.36148220901131</c:v>
                </c:pt>
                <c:pt idx="80">
                  <c:v>103.29066434400814</c:v>
                </c:pt>
                <c:pt idx="81">
                  <c:v>103.24382511645176</c:v>
                </c:pt>
                <c:pt idx="82">
                  <c:v>103.21550350896092</c:v>
                </c:pt>
                <c:pt idx="83">
                  <c:v>103.19964718146343</c:v>
                </c:pt>
                <c:pt idx="84">
                  <c:v>103.19281498954726</c:v>
                </c:pt>
                <c:pt idx="85">
                  <c:v>103.19486476746565</c:v>
                </c:pt>
                <c:pt idx="86">
                  <c:v>103.20464139940786</c:v>
                </c:pt>
                <c:pt idx="87">
                  <c:v>103.21969174873568</c:v>
                </c:pt>
                <c:pt idx="88">
                  <c:v>103.23640200944342</c:v>
                </c:pt>
                <c:pt idx="89">
                  <c:v>103.25311226116615</c:v>
                </c:pt>
                <c:pt idx="90">
                  <c:v>103.26763520978473</c:v>
                </c:pt>
                <c:pt idx="91">
                  <c:v>103.27671858760215</c:v>
                </c:pt>
                <c:pt idx="92">
                  <c:v>103.27613030075608</c:v>
                </c:pt>
                <c:pt idx="93">
                  <c:v>103.26326979223504</c:v>
                </c:pt>
                <c:pt idx="94">
                  <c:v>103.23520313228587</c:v>
                </c:pt>
                <c:pt idx="95">
                  <c:v>103.18886575925703</c:v>
                </c:pt>
                <c:pt idx="96">
                  <c:v>103.12387237459745</c:v>
                </c:pt>
                <c:pt idx="97">
                  <c:v>103.04321248665434</c:v>
                </c:pt>
                <c:pt idx="98">
                  <c:v>102.9492234429958</c:v>
                </c:pt>
                <c:pt idx="99">
                  <c:v>102.84227545782542</c:v>
                </c:pt>
                <c:pt idx="100">
                  <c:v>102.72240490558831</c:v>
                </c:pt>
                <c:pt idx="101">
                  <c:v>102.59106104088296</c:v>
                </c:pt>
                <c:pt idx="102">
                  <c:v>102.44867769972548</c:v>
                </c:pt>
                <c:pt idx="103">
                  <c:v>102.29434950896103</c:v>
                </c:pt>
                <c:pt idx="104">
                  <c:v>102.12495047527351</c:v>
                </c:pt>
                <c:pt idx="105">
                  <c:v>101.93665703915975</c:v>
                </c:pt>
                <c:pt idx="106">
                  <c:v>101.72604762417052</c:v>
                </c:pt>
                <c:pt idx="107">
                  <c:v>101.49030254509275</c:v>
                </c:pt>
                <c:pt idx="108">
                  <c:v>101.23024385339269</c:v>
                </c:pt>
                <c:pt idx="109">
                  <c:v>100.95276115657121</c:v>
                </c:pt>
                <c:pt idx="110">
                  <c:v>100.66508562987472</c:v>
                </c:pt>
                <c:pt idx="111">
                  <c:v>100.37310001679856</c:v>
                </c:pt>
                <c:pt idx="112">
                  <c:v>100.08076697151307</c:v>
                </c:pt>
                <c:pt idx="113">
                  <c:v>99.791790719983823</c:v>
                </c:pt>
                <c:pt idx="114">
                  <c:v>99.507445350865964</c:v>
                </c:pt>
                <c:pt idx="115">
                  <c:v>99.227968966941731</c:v>
                </c:pt>
                <c:pt idx="116">
                  <c:v>98.952051996681078</c:v>
                </c:pt>
                <c:pt idx="117">
                  <c:v>98.677590575749264</c:v>
                </c:pt>
                <c:pt idx="118">
                  <c:v>98.401572154897849</c:v>
                </c:pt>
                <c:pt idx="119">
                  <c:v>98.121190612222449</c:v>
                </c:pt>
                <c:pt idx="120">
                  <c:v>97.834670235933913</c:v>
                </c:pt>
                <c:pt idx="121">
                  <c:v>97.544626557696944</c:v>
                </c:pt>
                <c:pt idx="122">
                  <c:v>97.253518836557504</c:v>
                </c:pt>
                <c:pt idx="123">
                  <c:v>96.96243036932654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60-4FB1-A933-C6B4C96BDF80}"/>
            </c:ext>
          </c:extLst>
        </c:ser>
        <c:ser>
          <c:idx val="3"/>
          <c:order val="3"/>
          <c:tx>
            <c:strRef>
              <c:f>'Figur 6.2'!$J$5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6FC2B4"/>
              </a:solidFill>
            </a:ln>
          </c:spPr>
          <c:marker>
            <c:symbol val="none"/>
          </c:marker>
          <c:cat>
            <c:strLit>
              <c:ptCount val="126"/>
              <c:pt idx="0">
                <c:v>sep. 2009</c:v>
              </c:pt>
              <c:pt idx="12">
                <c:v>sep. 2010</c:v>
              </c:pt>
              <c:pt idx="24">
                <c:v>sep. 2011</c:v>
              </c:pt>
              <c:pt idx="36">
                <c:v>sep. 2012</c:v>
              </c:pt>
              <c:pt idx="48">
                <c:v>sep. 2013</c:v>
              </c:pt>
              <c:pt idx="60">
                <c:v>sep. 2014</c:v>
              </c:pt>
              <c:pt idx="72">
                <c:v>sep. 2015</c:v>
              </c:pt>
              <c:pt idx="84">
                <c:v>sep. 2016</c:v>
              </c:pt>
              <c:pt idx="96">
                <c:v>sep. 2017</c:v>
              </c:pt>
              <c:pt idx="108">
                <c:v>sep. 2018</c:v>
              </c:pt>
              <c:pt idx="120">
                <c:v>sep. 2019</c:v>
              </c:pt>
            </c:strLit>
          </c:cat>
          <c:val>
            <c:numRef>
              <c:f>'Figur 6.2'!$J$6:$J$131</c:f>
              <c:numCache>
                <c:formatCode>General</c:formatCode>
                <c:ptCount val="126"/>
                <c:pt idx="0">
                  <c:v>100</c:v>
                </c:pt>
                <c:pt idx="1">
                  <c:v>101.20415452023568</c:v>
                </c:pt>
                <c:pt idx="2">
                  <c:v>102.40900387245679</c:v>
                </c:pt>
                <c:pt idx="3">
                  <c:v>103.61525939568385</c:v>
                </c:pt>
                <c:pt idx="4">
                  <c:v>104.82504945481912</c:v>
                </c:pt>
                <c:pt idx="5">
                  <c:v>106.04201729955992</c:v>
                </c:pt>
                <c:pt idx="6">
                  <c:v>107.26814764672896</c:v>
                </c:pt>
                <c:pt idx="7">
                  <c:v>108.50401654340101</c:v>
                </c:pt>
                <c:pt idx="8">
                  <c:v>109.74927399190217</c:v>
                </c:pt>
                <c:pt idx="9">
                  <c:v>111.0020804107305</c:v>
                </c:pt>
                <c:pt idx="10">
                  <c:v>112.26101669300628</c:v>
                </c:pt>
                <c:pt idx="11">
                  <c:v>113.52385320889169</c:v>
                </c:pt>
                <c:pt idx="12">
                  <c:v>114.78970524507073</c:v>
                </c:pt>
                <c:pt idx="13">
                  <c:v>116.05744552618123</c:v>
                </c:pt>
                <c:pt idx="14">
                  <c:v>117.32514709165056</c:v>
                </c:pt>
                <c:pt idx="15">
                  <c:v>118.59036120492389</c:v>
                </c:pt>
                <c:pt idx="16">
                  <c:v>119.8493096245534</c:v>
                </c:pt>
                <c:pt idx="17">
                  <c:v>121.09905405445191</c:v>
                </c:pt>
                <c:pt idx="18">
                  <c:v>122.33456718670948</c:v>
                </c:pt>
                <c:pt idx="19">
                  <c:v>123.54904938037679</c:v>
                </c:pt>
                <c:pt idx="20">
                  <c:v>124.73431984577145</c:v>
                </c:pt>
                <c:pt idx="21">
                  <c:v>125.88520137749639</c:v>
                </c:pt>
                <c:pt idx="22">
                  <c:v>126.99579059424909</c:v>
                </c:pt>
                <c:pt idx="23">
                  <c:v>128.06130242962453</c:v>
                </c:pt>
                <c:pt idx="24">
                  <c:v>129.07845722322159</c:v>
                </c:pt>
                <c:pt idx="25">
                  <c:v>130.04600810910725</c:v>
                </c:pt>
                <c:pt idx="26">
                  <c:v>130.96289388945121</c:v>
                </c:pt>
                <c:pt idx="27">
                  <c:v>131.82818418436125</c:v>
                </c:pt>
                <c:pt idx="28">
                  <c:v>132.63984707701428</c:v>
                </c:pt>
                <c:pt idx="29">
                  <c:v>133.39629896570744</c:v>
                </c:pt>
                <c:pt idx="30">
                  <c:v>134.09375910525537</c:v>
                </c:pt>
                <c:pt idx="31">
                  <c:v>134.72689175542229</c:v>
                </c:pt>
                <c:pt idx="32">
                  <c:v>135.28906163386549</c:v>
                </c:pt>
                <c:pt idx="33">
                  <c:v>135.77343287020534</c:v>
                </c:pt>
                <c:pt idx="34">
                  <c:v>136.17393772010544</c:v>
                </c:pt>
                <c:pt idx="35">
                  <c:v>136.48437302129409</c:v>
                </c:pt>
                <c:pt idx="36">
                  <c:v>136.69946933241206</c:v>
                </c:pt>
                <c:pt idx="37">
                  <c:v>136.81620254600364</c:v>
                </c:pt>
                <c:pt idx="38">
                  <c:v>136.83227411968545</c:v>
                </c:pt>
                <c:pt idx="39">
                  <c:v>136.74761520827218</c:v>
                </c:pt>
                <c:pt idx="40">
                  <c:v>136.56206612584151</c:v>
                </c:pt>
                <c:pt idx="41">
                  <c:v>136.27653183065743</c:v>
                </c:pt>
                <c:pt idx="42">
                  <c:v>135.89123640514612</c:v>
                </c:pt>
                <c:pt idx="43">
                  <c:v>135.40510639335878</c:v>
                </c:pt>
                <c:pt idx="44">
                  <c:v>134.81683433907844</c:v>
                </c:pt>
                <c:pt idx="45">
                  <c:v>134.12610822226299</c:v>
                </c:pt>
                <c:pt idx="46">
                  <c:v>133.33364513726664</c:v>
                </c:pt>
                <c:pt idx="47">
                  <c:v>132.44056939964091</c:v>
                </c:pt>
                <c:pt idx="48">
                  <c:v>131.45043768282125</c:v>
                </c:pt>
                <c:pt idx="49">
                  <c:v>130.3674664272321</c:v>
                </c:pt>
                <c:pt idx="50">
                  <c:v>129.19774423105778</c:v>
                </c:pt>
                <c:pt idx="51">
                  <c:v>127.9500075271973</c:v>
                </c:pt>
                <c:pt idx="52">
                  <c:v>126.63245715584127</c:v>
                </c:pt>
                <c:pt idx="53">
                  <c:v>125.25390335433369</c:v>
                </c:pt>
                <c:pt idx="54">
                  <c:v>123.82166122088449</c:v>
                </c:pt>
                <c:pt idx="55">
                  <c:v>122.34101615776549</c:v>
                </c:pt>
                <c:pt idx="56">
                  <c:v>120.81709363088638</c:v>
                </c:pt>
                <c:pt idx="57">
                  <c:v>119.25530447121963</c:v>
                </c:pt>
                <c:pt idx="58">
                  <c:v>117.66072647225376</c:v>
                </c:pt>
                <c:pt idx="59">
                  <c:v>116.03980718060922</c:v>
                </c:pt>
                <c:pt idx="60">
                  <c:v>114.39949040888182</c:v>
                </c:pt>
                <c:pt idx="61">
                  <c:v>112.74839559082631</c:v>
                </c:pt>
                <c:pt idx="62">
                  <c:v>111.09593255384576</c:v>
                </c:pt>
                <c:pt idx="63">
                  <c:v>109.45040212089377</c:v>
                </c:pt>
                <c:pt idx="64">
                  <c:v>107.82010617266924</c:v>
                </c:pt>
                <c:pt idx="65">
                  <c:v>106.21383541547958</c:v>
                </c:pt>
                <c:pt idx="66">
                  <c:v>104.63886717642639</c:v>
                </c:pt>
                <c:pt idx="67">
                  <c:v>103.10130388147999</c:v>
                </c:pt>
                <c:pt idx="68">
                  <c:v>101.60616183296992</c:v>
                </c:pt>
                <c:pt idx="69">
                  <c:v>100.1574079949965</c:v>
                </c:pt>
                <c:pt idx="70">
                  <c:v>98.75875113115471</c:v>
                </c:pt>
                <c:pt idx="71">
                  <c:v>97.414148125014776</c:v>
                </c:pt>
                <c:pt idx="72">
                  <c:v>96.12644635256305</c:v>
                </c:pt>
                <c:pt idx="73">
                  <c:v>94.899186667867014</c:v>
                </c:pt>
                <c:pt idx="74">
                  <c:v>93.735182916391153</c:v>
                </c:pt>
                <c:pt idx="75">
                  <c:v>92.635957527476052</c:v>
                </c:pt>
                <c:pt idx="76">
                  <c:v>91.604950899386324</c:v>
                </c:pt>
                <c:pt idx="77">
                  <c:v>90.645550845909639</c:v>
                </c:pt>
                <c:pt idx="78">
                  <c:v>89.759645953363986</c:v>
                </c:pt>
                <c:pt idx="79">
                  <c:v>88.947493470295854</c:v>
                </c:pt>
                <c:pt idx="80">
                  <c:v>88.21032756092724</c:v>
                </c:pt>
                <c:pt idx="81">
                  <c:v>87.547840640850978</c:v>
                </c:pt>
                <c:pt idx="82">
                  <c:v>86.959758267262345</c:v>
                </c:pt>
                <c:pt idx="83">
                  <c:v>86.444269344635174</c:v>
                </c:pt>
                <c:pt idx="84">
                  <c:v>85.999567510747298</c:v>
                </c:pt>
                <c:pt idx="85">
                  <c:v>85.62463272585579</c:v>
                </c:pt>
                <c:pt idx="86">
                  <c:v>85.31780829104369</c:v>
                </c:pt>
                <c:pt idx="87">
                  <c:v>85.077225979828626</c:v>
                </c:pt>
                <c:pt idx="88">
                  <c:v>84.899686694669498</c:v>
                </c:pt>
                <c:pt idx="89">
                  <c:v>84.781925452917477</c:v>
                </c:pt>
                <c:pt idx="90">
                  <c:v>84.71864610593731</c:v>
                </c:pt>
                <c:pt idx="91">
                  <c:v>84.703029160750958</c:v>
                </c:pt>
                <c:pt idx="92">
                  <c:v>84.727238872387616</c:v>
                </c:pt>
                <c:pt idx="93">
                  <c:v>84.786058893743956</c:v>
                </c:pt>
                <c:pt idx="94">
                  <c:v>84.874273813172991</c:v>
                </c:pt>
                <c:pt idx="95">
                  <c:v>84.986750538750542</c:v>
                </c:pt>
                <c:pt idx="96">
                  <c:v>85.118766542852384</c:v>
                </c:pt>
                <c:pt idx="97">
                  <c:v>85.266466883008107</c:v>
                </c:pt>
                <c:pt idx="98">
                  <c:v>85.426010438421144</c:v>
                </c:pt>
                <c:pt idx="99">
                  <c:v>85.593418062365956</c:v>
                </c:pt>
                <c:pt idx="100">
                  <c:v>85.764813791013879</c:v>
                </c:pt>
                <c:pt idx="101">
                  <c:v>85.937119994220225</c:v>
                </c:pt>
                <c:pt idx="102">
                  <c:v>86.106306655156786</c:v>
                </c:pt>
                <c:pt idx="103">
                  <c:v>86.26745276371156</c:v>
                </c:pt>
                <c:pt idx="104">
                  <c:v>86.416467066076024</c:v>
                </c:pt>
                <c:pt idx="105">
                  <c:v>86.548646989088255</c:v>
                </c:pt>
                <c:pt idx="106">
                  <c:v>86.659671457462721</c:v>
                </c:pt>
                <c:pt idx="107">
                  <c:v>86.744936314904947</c:v>
                </c:pt>
                <c:pt idx="108">
                  <c:v>86.801728302699672</c:v>
                </c:pt>
                <c:pt idx="109">
                  <c:v>86.830114823323441</c:v>
                </c:pt>
                <c:pt idx="110">
                  <c:v>86.830785498970073</c:v>
                </c:pt>
                <c:pt idx="111">
                  <c:v>86.805752197555393</c:v>
                </c:pt>
                <c:pt idx="112">
                  <c:v>86.756775461925201</c:v>
                </c:pt>
                <c:pt idx="113">
                  <c:v>86.686487631499716</c:v>
                </c:pt>
                <c:pt idx="114">
                  <c:v>86.596042372993907</c:v>
                </c:pt>
                <c:pt idx="115">
                  <c:v>86.48600686815378</c:v>
                </c:pt>
                <c:pt idx="116">
                  <c:v>86.356553199523489</c:v>
                </c:pt>
                <c:pt idx="117">
                  <c:v>86.209949254882787</c:v>
                </c:pt>
                <c:pt idx="118">
                  <c:v>86.048592289874534</c:v>
                </c:pt>
                <c:pt idx="119">
                  <c:v>85.874239274622994</c:v>
                </c:pt>
                <c:pt idx="120">
                  <c:v>85.68899908939494</c:v>
                </c:pt>
                <c:pt idx="121">
                  <c:v>85.495553188134494</c:v>
                </c:pt>
                <c:pt idx="122">
                  <c:v>85.296062132558404</c:v>
                </c:pt>
                <c:pt idx="123">
                  <c:v>85.092989972037302</c:v>
                </c:pt>
                <c:pt idx="124">
                  <c:v>84.888129547344008</c:v>
                </c:pt>
                <c:pt idx="125">
                  <c:v>84.682589300691447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60-4FB1-A933-C6B4C96BD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txPr>
          <a:bodyPr rot="-2700000" vert="horz"/>
          <a:lstStyle/>
          <a:p>
            <a:pPr>
              <a:defRPr/>
            </a:pPr>
            <a:endParaRPr lang="da-DK"/>
          </a:p>
        </c:txPr>
        <c:crossAx val="347457864"/>
        <c:crosses val="autoZero"/>
        <c:auto val="1"/>
        <c:lblAlgn val="ctr"/>
        <c:lblOffset val="100"/>
        <c:tickMarkSkip val="1"/>
        <c:noMultiLvlLbl val="0"/>
      </c:catAx>
      <c:valAx>
        <c:axId val="347457864"/>
        <c:scaling>
          <c:orientation val="minMax"/>
          <c:min val="7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Indeks </a:t>
                </a:r>
                <a:r>
                  <a:rPr lang="en-US" baseline="0"/>
                  <a:t> </a:t>
                </a:r>
                <a:r>
                  <a:rPr lang="en-US"/>
                  <a:t>sep. </a:t>
                </a:r>
              </a:p>
              <a:p>
                <a:pPr algn="l">
                  <a:defRPr/>
                </a:pPr>
                <a:r>
                  <a:rPr lang="en-US"/>
                  <a:t>2009 = 100</a:t>
                </a:r>
              </a:p>
            </c:rich>
          </c:tx>
          <c:layout>
            <c:manualLayout>
              <c:xMode val="edge"/>
              <c:yMode val="edge"/>
              <c:x val="2.0986439195100613E-3"/>
              <c:y val="1.726714462897420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811547809101339"/>
          <c:y val="0.71501842105263158"/>
          <c:w val="0.64321784776902891"/>
          <c:h val="5.8461142874429016E-2"/>
        </c:manualLayout>
      </c:layout>
      <c:overlay val="0"/>
      <c:spPr>
        <a:solidFill>
          <a:sysClr val="window" lastClr="FFFFFF"/>
        </a:solidFill>
        <a:effectLst>
          <a:outerShdw blurRad="50800" dist="50800" dir="5400000" algn="ctr" rotWithShape="0">
            <a:sysClr val="window" lastClr="FFFFFF"/>
          </a:outerShdw>
        </a:effectLst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83256807203219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6.3'!$B$4</c:f>
              <c:strCache>
                <c:ptCount val="1"/>
                <c:pt idx="0">
                  <c:v>Uanset om det koordineres i EU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76A8"/>
              </a:solidFill>
            </c:spPr>
            <c:extLst>
              <c:ext xmlns:c16="http://schemas.microsoft.com/office/drawing/2014/chart" uri="{C3380CC4-5D6E-409C-BE32-E72D297353CC}">
                <c16:uniqueId val="{00000008-6380-4B6A-BD0B-294F8A5DA21B}"/>
              </c:ext>
            </c:extLst>
          </c:dPt>
          <c:cat>
            <c:strRef>
              <c:f>'Figur 6.3'!$A$5:$A$6</c:f>
              <c:strCache>
                <c:ptCount val="2"/>
                <c:pt idx="0">
                  <c:v>Ja</c:v>
                </c:pt>
                <c:pt idx="1">
                  <c:v>Nej</c:v>
                </c:pt>
              </c:strCache>
            </c:strRef>
          </c:cat>
          <c:val>
            <c:numRef>
              <c:f>'Figur 6.3'!$B$5:$B$6</c:f>
              <c:numCache>
                <c:formatCode>General</c:formatCode>
                <c:ptCount val="2"/>
                <c:pt idx="0">
                  <c:v>21.182681122003299</c:v>
                </c:pt>
                <c:pt idx="1">
                  <c:v>42.417182167393662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4-4231-ADAB-3DFB26D5A046}"/>
            </c:ext>
          </c:extLst>
        </c:ser>
        <c:ser>
          <c:idx val="1"/>
          <c:order val="1"/>
          <c:tx>
            <c:strRef>
              <c:f>'Figur 6.3'!$C$4</c:f>
              <c:strCache>
                <c:ptCount val="1"/>
                <c:pt idx="0">
                  <c:v>Kun hvis det koordineres i EU</c:v>
                </c:pt>
              </c:strCache>
            </c:strRef>
          </c:tx>
          <c:spPr>
            <a:solidFill>
              <a:srgbClr val="2C5234"/>
            </a:solidFill>
          </c:spPr>
          <c:invertIfNegative val="0"/>
          <c:cat>
            <c:strRef>
              <c:f>'Figur 6.3'!$A$5:$A$6</c:f>
              <c:strCache>
                <c:ptCount val="2"/>
                <c:pt idx="0">
                  <c:v>Ja</c:v>
                </c:pt>
                <c:pt idx="1">
                  <c:v>Nej</c:v>
                </c:pt>
              </c:strCache>
            </c:strRef>
          </c:cat>
          <c:val>
            <c:numRef>
              <c:f>'Figur 6.3'!$C$5:$C$6</c:f>
              <c:numCache>
                <c:formatCode>General</c:formatCode>
                <c:ptCount val="2"/>
                <c:pt idx="0">
                  <c:v>36.400136710602339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4-4231-ADAB-3DFB26D5A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noMultiLvlLbl val="0"/>
      </c:catAx>
      <c:valAx>
        <c:axId val="173017704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47705643044619422"/>
          <c:y val="0.16174103237095364"/>
          <c:w val="0.49742591980224732"/>
          <c:h val="0.12329411651377996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83256807203219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6.4'!$B$4</c:f>
              <c:strCache>
                <c:ptCount val="1"/>
                <c:pt idx="0">
                  <c:v>Uanset om det koordineres i EU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cat>
            <c:strRef>
              <c:f>'Figur 6.4'!$A$5:$A$9</c:f>
              <c:strCache>
                <c:ptCount val="5"/>
                <c:pt idx="0">
                  <c:v>Under 30 år</c:v>
                </c:pt>
                <c:pt idx="1">
                  <c:v>30-39 år</c:v>
                </c:pt>
                <c:pt idx="2">
                  <c:v>40-49 år</c:v>
                </c:pt>
                <c:pt idx="3">
                  <c:v>50-59 år</c:v>
                </c:pt>
                <c:pt idx="4">
                  <c:v>60 år eller over</c:v>
                </c:pt>
              </c:strCache>
            </c:strRef>
          </c:cat>
          <c:val>
            <c:numRef>
              <c:f>'Figur 6.4'!$B$5:$B$9</c:f>
              <c:numCache>
                <c:formatCode>General</c:formatCode>
                <c:ptCount val="5"/>
                <c:pt idx="0">
                  <c:v>20.647767631144074</c:v>
                </c:pt>
                <c:pt idx="1">
                  <c:v>23.197252314003201</c:v>
                </c:pt>
                <c:pt idx="2">
                  <c:v>20.123315739019191</c:v>
                </c:pt>
                <c:pt idx="3">
                  <c:v>23.896989104829288</c:v>
                </c:pt>
                <c:pt idx="4">
                  <c:v>19.957248747923686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4-4231-ADAB-3DFB26D5A046}"/>
            </c:ext>
          </c:extLst>
        </c:ser>
        <c:ser>
          <c:idx val="1"/>
          <c:order val="1"/>
          <c:tx>
            <c:strRef>
              <c:f>'Figur 6.4'!$C$4</c:f>
              <c:strCache>
                <c:ptCount val="1"/>
                <c:pt idx="0">
                  <c:v>Kun hvis det koordineres i EU</c:v>
                </c:pt>
              </c:strCache>
            </c:strRef>
          </c:tx>
          <c:spPr>
            <a:solidFill>
              <a:srgbClr val="2C5234"/>
            </a:solidFill>
          </c:spPr>
          <c:invertIfNegative val="0"/>
          <c:cat>
            <c:strRef>
              <c:f>'Figur 6.4'!$A$5:$A$9</c:f>
              <c:strCache>
                <c:ptCount val="5"/>
                <c:pt idx="0">
                  <c:v>Under 30 år</c:v>
                </c:pt>
                <c:pt idx="1">
                  <c:v>30-39 år</c:v>
                </c:pt>
                <c:pt idx="2">
                  <c:v>40-49 år</c:v>
                </c:pt>
                <c:pt idx="3">
                  <c:v>50-59 år</c:v>
                </c:pt>
                <c:pt idx="4">
                  <c:v>60 år eller over</c:v>
                </c:pt>
              </c:strCache>
            </c:strRef>
          </c:cat>
          <c:val>
            <c:numRef>
              <c:f>'Figur 6.4'!$C$5:$C$9</c:f>
              <c:numCache>
                <c:formatCode>General</c:formatCode>
                <c:ptCount val="5"/>
                <c:pt idx="0">
                  <c:v>27.966762839885934</c:v>
                </c:pt>
                <c:pt idx="1">
                  <c:v>25.715466416954584</c:v>
                </c:pt>
                <c:pt idx="2">
                  <c:v>33.123979659696531</c:v>
                </c:pt>
                <c:pt idx="3">
                  <c:v>38.83096937968088</c:v>
                </c:pt>
                <c:pt idx="4">
                  <c:v>45.792709652403879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4-4231-ADAB-3DFB26D5A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noMultiLvlLbl val="0"/>
      </c:catAx>
      <c:valAx>
        <c:axId val="17301770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8.2612011207304312E-2"/>
          <c:y val="0.14785221611705623"/>
          <c:w val="0.49742591980224732"/>
          <c:h val="0.12329411651377996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6.5a'!$B$4</c:f>
              <c:strCache>
                <c:ptCount val="1"/>
                <c:pt idx="0">
                  <c:v>Andel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6.5a'!$A$5:$A$6</c:f>
              <c:strCache>
                <c:ptCount val="2"/>
                <c:pt idx="0">
                  <c:v>Ja</c:v>
                </c:pt>
                <c:pt idx="1">
                  <c:v>Nej</c:v>
                </c:pt>
              </c:strCache>
            </c:strRef>
          </c:cat>
          <c:val>
            <c:numRef>
              <c:f>'Figur 6.5a'!$B$5:$B$6</c:f>
              <c:numCache>
                <c:formatCode>General</c:formatCode>
                <c:ptCount val="2"/>
                <c:pt idx="0">
                  <c:v>27.12941808811069</c:v>
                </c:pt>
                <c:pt idx="1">
                  <c:v>72.870581911889303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6.5b'!$B$4</c:f>
              <c:strCache>
                <c:ptCount val="1"/>
                <c:pt idx="0">
                  <c:v>Andel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6.5b'!$A$5:$A$7</c:f>
              <c:strCache>
                <c:ptCount val="3"/>
                <c:pt idx="0">
                  <c:v>Mere</c:v>
                </c:pt>
                <c:pt idx="1">
                  <c:v>I samme grad</c:v>
                </c:pt>
                <c:pt idx="2">
                  <c:v>Mindre</c:v>
                </c:pt>
              </c:strCache>
            </c:strRef>
          </c:cat>
          <c:val>
            <c:numRef>
              <c:f>'Figur 6.5b'!$B$5:$B$7</c:f>
              <c:numCache>
                <c:formatCode>General</c:formatCode>
                <c:ptCount val="3"/>
                <c:pt idx="0">
                  <c:v>51.83433150585067</c:v>
                </c:pt>
                <c:pt idx="1">
                  <c:v>41.418781415518559</c:v>
                </c:pt>
                <c:pt idx="2">
                  <c:v>6.7468870786309063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6.6.a'!$B$4</c:f>
              <c:strCache>
                <c:ptCount val="1"/>
                <c:pt idx="0">
                  <c:v>Andel influencers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6.6.a'!$A$5:$A$9</c:f>
              <c:strCache>
                <c:ptCount val="5"/>
                <c:pt idx="0">
                  <c:v>Under 30 år</c:v>
                </c:pt>
                <c:pt idx="1">
                  <c:v>30-39 år</c:v>
                </c:pt>
                <c:pt idx="2">
                  <c:v>40-49 år</c:v>
                </c:pt>
                <c:pt idx="3">
                  <c:v>50-59 år</c:v>
                </c:pt>
                <c:pt idx="4">
                  <c:v>60 år eller derover</c:v>
                </c:pt>
              </c:strCache>
            </c:strRef>
          </c:cat>
          <c:val>
            <c:numRef>
              <c:f>'Figur 6.6.a'!$B$5:$B$9</c:f>
              <c:numCache>
                <c:formatCode>General</c:formatCode>
                <c:ptCount val="5"/>
                <c:pt idx="0">
                  <c:v>46.787892308126459</c:v>
                </c:pt>
                <c:pt idx="1">
                  <c:v>32.628727357462537</c:v>
                </c:pt>
                <c:pt idx="2">
                  <c:v>26.28125968255593</c:v>
                </c:pt>
                <c:pt idx="3">
                  <c:v>24.387491960898728</c:v>
                </c:pt>
                <c:pt idx="4">
                  <c:v>16.051394603721729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6.6.b'!$B$4</c:f>
              <c:strCache>
                <c:ptCount val="1"/>
                <c:pt idx="0">
                  <c:v>Mere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6.6.b'!$A$5:$A$9</c:f>
              <c:strCache>
                <c:ptCount val="5"/>
                <c:pt idx="0">
                  <c:v>Under 30 år</c:v>
                </c:pt>
                <c:pt idx="1">
                  <c:v>30-39 år</c:v>
                </c:pt>
                <c:pt idx="2">
                  <c:v>40-49 år</c:v>
                </c:pt>
                <c:pt idx="3">
                  <c:v>50-59 år</c:v>
                </c:pt>
                <c:pt idx="4">
                  <c:v>60 år eller derover</c:v>
                </c:pt>
              </c:strCache>
            </c:strRef>
          </c:cat>
          <c:val>
            <c:numRef>
              <c:f>'Figur 6.6.b'!$B$5:$B$9</c:f>
              <c:numCache>
                <c:formatCode>General</c:formatCode>
                <c:ptCount val="5"/>
                <c:pt idx="0">
                  <c:v>57.3361242868326</c:v>
                </c:pt>
                <c:pt idx="1">
                  <c:v>58.139122273685196</c:v>
                </c:pt>
                <c:pt idx="2">
                  <c:v>54.7846169765591</c:v>
                </c:pt>
                <c:pt idx="3">
                  <c:v>43.19276148917546</c:v>
                </c:pt>
                <c:pt idx="4">
                  <c:v>42.82394794138618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ser>
          <c:idx val="1"/>
          <c:order val="1"/>
          <c:tx>
            <c:strRef>
              <c:f>'Figur 6.6.b'!$C$4</c:f>
              <c:strCache>
                <c:ptCount val="1"/>
                <c:pt idx="0">
                  <c:v>I samme grad</c:v>
                </c:pt>
              </c:strCache>
            </c:strRef>
          </c:tx>
          <c:spPr>
            <a:solidFill>
              <a:srgbClr val="2C5234"/>
            </a:solidFill>
            <a:ln>
              <a:noFill/>
            </a:ln>
          </c:spPr>
          <c:invertIfNegative val="0"/>
          <c:cat>
            <c:strRef>
              <c:f>'Figur 6.6.b'!$A$5:$A$9</c:f>
              <c:strCache>
                <c:ptCount val="5"/>
                <c:pt idx="0">
                  <c:v>Under 30 år</c:v>
                </c:pt>
                <c:pt idx="1">
                  <c:v>30-39 år</c:v>
                </c:pt>
                <c:pt idx="2">
                  <c:v>40-49 år</c:v>
                </c:pt>
                <c:pt idx="3">
                  <c:v>50-59 år</c:v>
                </c:pt>
                <c:pt idx="4">
                  <c:v>60 år eller derover</c:v>
                </c:pt>
              </c:strCache>
            </c:strRef>
          </c:cat>
          <c:val>
            <c:numRef>
              <c:f>'Figur 6.6.b'!$C$5:$C$9</c:f>
              <c:numCache>
                <c:formatCode>General</c:formatCode>
                <c:ptCount val="5"/>
                <c:pt idx="0">
                  <c:v>33.554211898122674</c:v>
                </c:pt>
                <c:pt idx="1">
                  <c:v>35.148769920909587</c:v>
                </c:pt>
                <c:pt idx="2">
                  <c:v>38.001595168891164</c:v>
                </c:pt>
                <c:pt idx="3">
                  <c:v>53.134042308959614</c:v>
                </c:pt>
                <c:pt idx="4">
                  <c:v>51.678035317721893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7-4AC0-84FA-F3E7782ADC39}"/>
            </c:ext>
          </c:extLst>
        </c:ser>
        <c:ser>
          <c:idx val="2"/>
          <c:order val="2"/>
          <c:tx>
            <c:strRef>
              <c:f>'Figur 6.6.b'!$D$4</c:f>
              <c:strCache>
                <c:ptCount val="1"/>
                <c:pt idx="0">
                  <c:v>Mindre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f>'Figur 6.6.b'!$A$5:$A$9</c:f>
              <c:strCache>
                <c:ptCount val="5"/>
                <c:pt idx="0">
                  <c:v>Under 30 år</c:v>
                </c:pt>
                <c:pt idx="1">
                  <c:v>30-39 år</c:v>
                </c:pt>
                <c:pt idx="2">
                  <c:v>40-49 år</c:v>
                </c:pt>
                <c:pt idx="3">
                  <c:v>50-59 år</c:v>
                </c:pt>
                <c:pt idx="4">
                  <c:v>60 år eller derover</c:v>
                </c:pt>
              </c:strCache>
            </c:strRef>
          </c:cat>
          <c:val>
            <c:numRef>
              <c:f>'Figur 6.6.b'!$D$5:$D$9</c:f>
              <c:numCache>
                <c:formatCode>General</c:formatCode>
                <c:ptCount val="5"/>
                <c:pt idx="0">
                  <c:v>9.1096638150447724</c:v>
                </c:pt>
                <c:pt idx="1">
                  <c:v>6.712107805405207</c:v>
                </c:pt>
                <c:pt idx="2">
                  <c:v>7.21378785454975</c:v>
                </c:pt>
                <c:pt idx="3">
                  <c:v>3.6731962018648936</c:v>
                </c:pt>
                <c:pt idx="4">
                  <c:v>5.4980167408919369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9.5665998650268189E-2"/>
          <c:y val="0.10469310871523836"/>
          <c:w val="0.63695943898038365"/>
          <c:h val="6.801315237029236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78467546082601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3.2'!$B$5</c:f>
              <c:strCache>
                <c:ptCount val="1"/>
                <c:pt idx="0">
                  <c:v>Entreprenørydelser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cat>
            <c:numRef>
              <c:f>'Figur 3.2'!$A$7:$A$12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'Figur 3.2'!$B$7:$B$12</c:f>
              <c:numCache>
                <c:formatCode>General</c:formatCode>
                <c:ptCount val="6"/>
                <c:pt idx="0">
                  <c:v>1.5</c:v>
                </c:pt>
                <c:pt idx="1">
                  <c:v>4</c:v>
                </c:pt>
                <c:pt idx="2">
                  <c:v>21.7</c:v>
                </c:pt>
                <c:pt idx="3">
                  <c:v>28.3</c:v>
                </c:pt>
                <c:pt idx="4">
                  <c:v>20.399999999999999</c:v>
                </c:pt>
                <c:pt idx="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B-4DB8-A19E-2CAB88D3BEB2}"/>
            </c:ext>
          </c:extLst>
        </c:ser>
        <c:ser>
          <c:idx val="1"/>
          <c:order val="1"/>
          <c:tx>
            <c:strRef>
              <c:f>'Figur 3.2'!$C$5</c:f>
              <c:strCache>
                <c:ptCount val="1"/>
                <c:pt idx="0">
                  <c:v>Arealerhvervelse</c:v>
                </c:pt>
              </c:strCache>
            </c:strRef>
          </c:tx>
          <c:spPr>
            <a:solidFill>
              <a:srgbClr val="2C5234"/>
            </a:solidFill>
          </c:spPr>
          <c:invertIfNegative val="0"/>
          <c:cat>
            <c:numRef>
              <c:f>'Figur 3.2'!$A$7:$A$12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'Figur 3.2'!$C$7:$C$12</c:f>
              <c:numCache>
                <c:formatCode>General</c:formatCode>
                <c:ptCount val="6"/>
                <c:pt idx="0">
                  <c:v>0</c:v>
                </c:pt>
                <c:pt idx="1">
                  <c:v>2.8</c:v>
                </c:pt>
                <c:pt idx="2">
                  <c:v>1</c:v>
                </c:pt>
                <c:pt idx="3">
                  <c:v>0.7</c:v>
                </c:pt>
                <c:pt idx="4">
                  <c:v>0.4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B-4DB8-A19E-2CAB88D3BEB2}"/>
            </c:ext>
          </c:extLst>
        </c:ser>
        <c:ser>
          <c:idx val="2"/>
          <c:order val="2"/>
          <c:tx>
            <c:strRef>
              <c:f>'Figur 3.2'!$D$5</c:f>
              <c:strCache>
                <c:ptCount val="1"/>
                <c:pt idx="0">
                  <c:v>Projekt, tilsyn og admin.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numRef>
              <c:f>'Figur 3.2'!$A$7:$A$12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'Figur 3.2'!$D$7:$D$12</c:f>
              <c:numCache>
                <c:formatCode>General</c:formatCode>
                <c:ptCount val="6"/>
                <c:pt idx="0">
                  <c:v>2.4</c:v>
                </c:pt>
                <c:pt idx="1">
                  <c:v>3.6</c:v>
                </c:pt>
                <c:pt idx="2">
                  <c:v>4.3</c:v>
                </c:pt>
                <c:pt idx="3">
                  <c:v>3</c:v>
                </c:pt>
                <c:pt idx="4">
                  <c:v>3</c:v>
                </c:pt>
                <c:pt idx="5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B-4DB8-A19E-2CAB88D3B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noMultiLvlLbl val="0"/>
      </c:catAx>
      <c:valAx>
        <c:axId val="17301770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8.5330952717370359E-2"/>
          <c:y val="0.11904770905077096"/>
          <c:w val="0.27175972905507523"/>
          <c:h val="0.19530545359698498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675381338202290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3.3'!$B$4</c:f>
              <c:strCache>
                <c:ptCount val="1"/>
                <c:pt idx="0">
                  <c:v>Effekt på dansk efterspørgsel 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cat>
            <c:strRef>
              <c:f>'Figur 3.3'!$A$5:$A$8</c:f>
              <c:strCache>
                <c:ptCount val="4"/>
                <c:pt idx="0">
                  <c:v>Målrettede overførsler: pensionister</c:v>
                </c:pt>
                <c:pt idx="1">
                  <c:v>Målrettede overførsler: studerende</c:v>
                </c:pt>
                <c:pt idx="2">
                  <c:v>Personfradrag til alle</c:v>
                </c:pt>
                <c:pt idx="3">
                  <c:v>Udbetaling af indefrosne feriepenge</c:v>
                </c:pt>
              </c:strCache>
            </c:strRef>
          </c:cat>
          <c:val>
            <c:numRef>
              <c:f>'Figur 3.3'!$B$5:$B$8</c:f>
              <c:numCache>
                <c:formatCode>General</c:formatCode>
                <c:ptCount val="4"/>
                <c:pt idx="0">
                  <c:v>440</c:v>
                </c:pt>
                <c:pt idx="1">
                  <c:v>490</c:v>
                </c:pt>
                <c:pt idx="2">
                  <c:v>400</c:v>
                </c:pt>
                <c:pt idx="3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6-45AA-A402-74B5282E0C1F}"/>
            </c:ext>
          </c:extLst>
        </c:ser>
        <c:ser>
          <c:idx val="1"/>
          <c:order val="1"/>
          <c:tx>
            <c:strRef>
              <c:f>'Figur 3.3'!$C$4</c:f>
              <c:strCache>
                <c:ptCount val="1"/>
                <c:pt idx="0">
                  <c:v>Effekt på udenlandsk efterspørgsel</c:v>
                </c:pt>
              </c:strCache>
            </c:strRef>
          </c:tx>
          <c:spPr>
            <a:solidFill>
              <a:srgbClr val="2C5234"/>
            </a:solidFill>
          </c:spPr>
          <c:invertIfNegative val="0"/>
          <c:cat>
            <c:strRef>
              <c:f>'Figur 3.3'!$A$5:$A$8</c:f>
              <c:strCache>
                <c:ptCount val="4"/>
                <c:pt idx="0">
                  <c:v>Målrettede overførsler: pensionister</c:v>
                </c:pt>
                <c:pt idx="1">
                  <c:v>Målrettede overførsler: studerende</c:v>
                </c:pt>
                <c:pt idx="2">
                  <c:v>Personfradrag til alle</c:v>
                </c:pt>
                <c:pt idx="3">
                  <c:v>Udbetaling af indefrosne feriepenge</c:v>
                </c:pt>
              </c:strCache>
            </c:strRef>
          </c:cat>
          <c:val>
            <c:numRef>
              <c:f>'Figur 3.3'!$C$5:$C$8</c:f>
              <c:numCache>
                <c:formatCode>General</c:formatCode>
                <c:ptCount val="4"/>
                <c:pt idx="0">
                  <c:v>150</c:v>
                </c:pt>
                <c:pt idx="1">
                  <c:v>170</c:v>
                </c:pt>
                <c:pt idx="2">
                  <c:v>130</c:v>
                </c:pt>
                <c:pt idx="3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6-45AA-A402-74B5282E0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noMultiLvlLbl val="0"/>
      </c:catAx>
      <c:valAx>
        <c:axId val="173017704"/>
        <c:scaling>
          <c:orientation val="minMax"/>
          <c:max val="80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Mio. kr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  <c:majorUnit val="200"/>
      </c:valAx>
      <c:spPr>
        <a:noFill/>
      </c:spPr>
    </c:plotArea>
    <c:legend>
      <c:legendPos val="t"/>
      <c:layout>
        <c:manualLayout>
          <c:xMode val="edge"/>
          <c:yMode val="edge"/>
          <c:x val="0.53818101961183706"/>
          <c:y val="0.1094023936422989"/>
          <c:w val="0.40222025601690647"/>
          <c:h val="0.1494538635316825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4.1'!$A$5</c:f>
              <c:strCache>
                <c:ptCount val="1"/>
                <c:pt idx="0">
                  <c:v>Alle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052-4BEC-AAF9-7177440199AF}"/>
              </c:ext>
            </c:extLst>
          </c:dPt>
          <c:dPt>
            <c:idx val="2"/>
            <c:invertIfNegative val="0"/>
            <c:bubble3D val="0"/>
            <c:spPr>
              <a:solidFill>
                <a:srgbClr val="0076A8"/>
              </a:solidFill>
              <a:ln>
                <a:solidFill>
                  <a:srgbClr val="0076A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1052-4BEC-AAF9-7177440199AF}"/>
              </c:ext>
            </c:extLst>
          </c:dPt>
          <c:cat>
            <c:strRef>
              <c:f>'Figur 4.1'!$B$4:$D$4</c:f>
              <c:strCache>
                <c:ptCount val="3"/>
                <c:pt idx="0">
                  <c:v>Enig</c:v>
                </c:pt>
                <c:pt idx="1">
                  <c:v>Hverken/eller</c:v>
                </c:pt>
                <c:pt idx="2">
                  <c:v>Uenig</c:v>
                </c:pt>
              </c:strCache>
            </c:strRef>
          </c:cat>
          <c:val>
            <c:numRef>
              <c:f>'Figur 4.1'!$B$5:$D$5</c:f>
              <c:numCache>
                <c:formatCode>General</c:formatCode>
                <c:ptCount val="3"/>
                <c:pt idx="0">
                  <c:v>43.572007952058591</c:v>
                </c:pt>
                <c:pt idx="1">
                  <c:v>33.6021021929947</c:v>
                </c:pt>
                <c:pt idx="2">
                  <c:v>22.825889854946137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4.2'!$B$4</c:f>
              <c:strCache>
                <c:ptCount val="1"/>
                <c:pt idx="0">
                  <c:v>Enig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4.2'!$A$5:$A$9</c:f>
              <c:strCache>
                <c:ptCount val="5"/>
                <c:pt idx="0">
                  <c:v>Ufaglært</c:v>
                </c:pt>
                <c:pt idx="1">
                  <c:v>Faglært</c:v>
                </c:pt>
                <c:pt idx="2">
                  <c:v>KVU</c:v>
                </c:pt>
                <c:pt idx="3">
                  <c:v>MVU</c:v>
                </c:pt>
                <c:pt idx="4">
                  <c:v>LVU</c:v>
                </c:pt>
              </c:strCache>
            </c:strRef>
          </c:cat>
          <c:val>
            <c:numRef>
              <c:f>'Figur 4.2'!$B$5:$B$9</c:f>
              <c:numCache>
                <c:formatCode>General</c:formatCode>
                <c:ptCount val="5"/>
                <c:pt idx="0">
                  <c:v>45.311428577738987</c:v>
                </c:pt>
                <c:pt idx="1">
                  <c:v>44.081769533311927</c:v>
                </c:pt>
                <c:pt idx="2">
                  <c:v>46.215061591617911</c:v>
                </c:pt>
                <c:pt idx="3">
                  <c:v>46.112585577410073</c:v>
                </c:pt>
                <c:pt idx="4">
                  <c:v>41.841557851594452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ser>
          <c:idx val="1"/>
          <c:order val="1"/>
          <c:tx>
            <c:strRef>
              <c:f>'Figur 4.2'!$C$4</c:f>
              <c:strCache>
                <c:ptCount val="1"/>
                <c:pt idx="0">
                  <c:v>Hverken/eller</c:v>
                </c:pt>
              </c:strCache>
            </c:strRef>
          </c:tx>
          <c:spPr>
            <a:solidFill>
              <a:srgbClr val="2C5234"/>
            </a:solidFill>
            <a:ln>
              <a:noFill/>
            </a:ln>
          </c:spPr>
          <c:invertIfNegative val="0"/>
          <c:cat>
            <c:strRef>
              <c:f>'Figur 4.2'!$A$5:$A$9</c:f>
              <c:strCache>
                <c:ptCount val="5"/>
                <c:pt idx="0">
                  <c:v>Ufaglært</c:v>
                </c:pt>
                <c:pt idx="1">
                  <c:v>Faglært</c:v>
                </c:pt>
                <c:pt idx="2">
                  <c:v>KVU</c:v>
                </c:pt>
                <c:pt idx="3">
                  <c:v>MVU</c:v>
                </c:pt>
                <c:pt idx="4">
                  <c:v>LVU</c:v>
                </c:pt>
              </c:strCache>
            </c:strRef>
          </c:cat>
          <c:val>
            <c:numRef>
              <c:f>'Figur 4.2'!$C$5:$C$9</c:f>
              <c:numCache>
                <c:formatCode>General</c:formatCode>
                <c:ptCount val="5"/>
                <c:pt idx="0">
                  <c:v>37.262275913627121</c:v>
                </c:pt>
                <c:pt idx="1">
                  <c:v>36.484798630440224</c:v>
                </c:pt>
                <c:pt idx="2">
                  <c:v>28.121254944877084</c:v>
                </c:pt>
                <c:pt idx="3">
                  <c:v>29.621758702482516</c:v>
                </c:pt>
                <c:pt idx="4">
                  <c:v>25.578190633156506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7-4AC0-84FA-F3E7782ADC39}"/>
            </c:ext>
          </c:extLst>
        </c:ser>
        <c:ser>
          <c:idx val="2"/>
          <c:order val="2"/>
          <c:tx>
            <c:strRef>
              <c:f>'Figur 4.2'!$D$4</c:f>
              <c:strCache>
                <c:ptCount val="1"/>
                <c:pt idx="0">
                  <c:v>Uenig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f>'Figur 4.2'!$A$5:$A$9</c:f>
              <c:strCache>
                <c:ptCount val="5"/>
                <c:pt idx="0">
                  <c:v>Ufaglært</c:v>
                </c:pt>
                <c:pt idx="1">
                  <c:v>Faglært</c:v>
                </c:pt>
                <c:pt idx="2">
                  <c:v>KVU</c:v>
                </c:pt>
                <c:pt idx="3">
                  <c:v>MVU</c:v>
                </c:pt>
                <c:pt idx="4">
                  <c:v>LVU</c:v>
                </c:pt>
              </c:strCache>
            </c:strRef>
          </c:cat>
          <c:val>
            <c:numRef>
              <c:f>'Figur 4.2'!$D$5:$D$9</c:f>
              <c:numCache>
                <c:formatCode>General</c:formatCode>
                <c:ptCount val="5"/>
                <c:pt idx="0">
                  <c:v>17.42629550863391</c:v>
                </c:pt>
                <c:pt idx="1">
                  <c:v>19.433431836247891</c:v>
                </c:pt>
                <c:pt idx="2">
                  <c:v>25.663683463504945</c:v>
                </c:pt>
                <c:pt idx="3">
                  <c:v>24.265655720107553</c:v>
                </c:pt>
                <c:pt idx="4">
                  <c:v>32.580251515249095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9.5665998650268189E-2"/>
          <c:y val="0.10469310871523836"/>
          <c:w val="0.63695943898038365"/>
          <c:h val="6.801315237029236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8.4184475412896989E-2"/>
          <c:w val="0.94580942905812371"/>
          <c:h val="0.60537606300816449"/>
        </c:manualLayout>
      </c:layout>
      <c:barChart>
        <c:barDir val="col"/>
        <c:grouping val="clustered"/>
        <c:varyColors val="0"/>
        <c:ser>
          <c:idx val="0"/>
          <c:order val="0"/>
          <c:tx>
            <c:v>Direkte eksport</c:v>
          </c:tx>
          <c:spPr>
            <a:solidFill>
              <a:srgbClr val="86BC25"/>
            </a:solidFill>
          </c:spPr>
          <c:invertIfNegative val="0"/>
          <c:cat>
            <c:strLit>
              <c:ptCount val="17"/>
              <c:pt idx="0">
                <c:v>USA</c:v>
              </c:pt>
              <c:pt idx="1">
                <c:v>Tyskland</c:v>
              </c:pt>
              <c:pt idx="2">
                <c:v>Sverige</c:v>
              </c:pt>
              <c:pt idx="3">
                <c:v>Kina</c:v>
              </c:pt>
              <c:pt idx="4">
                <c:v>Storbritannien</c:v>
              </c:pt>
              <c:pt idx="5">
                <c:v>Norge</c:v>
              </c:pt>
              <c:pt idx="6">
                <c:v>Japan</c:v>
              </c:pt>
              <c:pt idx="7">
                <c:v>Frankrig</c:v>
              </c:pt>
              <c:pt idx="8">
                <c:v>Italien</c:v>
              </c:pt>
              <c:pt idx="9">
                <c:v>Holland</c:v>
              </c:pt>
              <c:pt idx="10">
                <c:v>Finland</c:v>
              </c:pt>
              <c:pt idx="11">
                <c:v>Polen</c:v>
              </c:pt>
              <c:pt idx="12">
                <c:v>Spanien</c:v>
              </c:pt>
              <c:pt idx="13">
                <c:v>Australien</c:v>
              </c:pt>
              <c:pt idx="14">
                <c:v>Rusland</c:v>
              </c:pt>
              <c:pt idx="15">
                <c:v>Sydkorea</c:v>
              </c:pt>
              <c:pt idx="16">
                <c:v>Belgien</c:v>
              </c:pt>
            </c:strLit>
          </c:cat>
          <c:val>
            <c:numRef>
              <c:f>'Figur 4.3'!$B$6:$B$22</c:f>
              <c:numCache>
                <c:formatCode>0.00</c:formatCode>
                <c:ptCount val="17"/>
                <c:pt idx="0">
                  <c:v>9.3403849858150334</c:v>
                </c:pt>
                <c:pt idx="1">
                  <c:v>14.94031466877119</c:v>
                </c:pt>
                <c:pt idx="2">
                  <c:v>10.829666311964557</c:v>
                </c:pt>
                <c:pt idx="3">
                  <c:v>3.9722584300971904</c:v>
                </c:pt>
                <c:pt idx="4">
                  <c:v>6.8676936196633385</c:v>
                </c:pt>
                <c:pt idx="5">
                  <c:v>6.9019170745117542</c:v>
                </c:pt>
                <c:pt idx="6">
                  <c:v>1.8301132740251458</c:v>
                </c:pt>
                <c:pt idx="7">
                  <c:v>2.7112269763110106</c:v>
                </c:pt>
                <c:pt idx="8">
                  <c:v>2.0633190018720042</c:v>
                </c:pt>
                <c:pt idx="9">
                  <c:v>3.8115204003583174</c:v>
                </c:pt>
                <c:pt idx="10">
                  <c:v>2.2234959913674608</c:v>
                </c:pt>
                <c:pt idx="11">
                  <c:v>2.2894182199689186</c:v>
                </c:pt>
                <c:pt idx="12">
                  <c:v>1.8830380703207841</c:v>
                </c:pt>
                <c:pt idx="13">
                  <c:v>1.0050100893737108</c:v>
                </c:pt>
                <c:pt idx="14">
                  <c:v>0.91580469067046177</c:v>
                </c:pt>
                <c:pt idx="15">
                  <c:v>1.0871089783270154</c:v>
                </c:pt>
                <c:pt idx="16">
                  <c:v>1.5189229523433716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B-4E0C-B003-FDD96119A493}"/>
            </c:ext>
          </c:extLst>
        </c:ser>
        <c:ser>
          <c:idx val="1"/>
          <c:order val="1"/>
          <c:tx>
            <c:v>Endelig anvendelse</c:v>
          </c:tx>
          <c:spPr>
            <a:solidFill>
              <a:srgbClr val="2C5234"/>
            </a:solidFill>
            <a:ln>
              <a:solidFill>
                <a:srgbClr val="2C5234"/>
              </a:solidFill>
            </a:ln>
          </c:spPr>
          <c:invertIfNegative val="0"/>
          <c:cat>
            <c:strLit>
              <c:ptCount val="17"/>
              <c:pt idx="0">
                <c:v>USA</c:v>
              </c:pt>
              <c:pt idx="1">
                <c:v>Tyskland</c:v>
              </c:pt>
              <c:pt idx="2">
                <c:v>Sverige</c:v>
              </c:pt>
              <c:pt idx="3">
                <c:v>Kina</c:v>
              </c:pt>
              <c:pt idx="4">
                <c:v>Storbritannien</c:v>
              </c:pt>
              <c:pt idx="5">
                <c:v>Norge</c:v>
              </c:pt>
              <c:pt idx="6">
                <c:v>Japan</c:v>
              </c:pt>
              <c:pt idx="7">
                <c:v>Frankrig</c:v>
              </c:pt>
              <c:pt idx="8">
                <c:v>Italien</c:v>
              </c:pt>
              <c:pt idx="9">
                <c:v>Holland</c:v>
              </c:pt>
              <c:pt idx="10">
                <c:v>Finland</c:v>
              </c:pt>
              <c:pt idx="11">
                <c:v>Polen</c:v>
              </c:pt>
              <c:pt idx="12">
                <c:v>Spanien</c:v>
              </c:pt>
              <c:pt idx="13">
                <c:v>Australien</c:v>
              </c:pt>
              <c:pt idx="14">
                <c:v>Rusland</c:v>
              </c:pt>
              <c:pt idx="15">
                <c:v>Sydkorea</c:v>
              </c:pt>
              <c:pt idx="16">
                <c:v>Belgien</c:v>
              </c:pt>
            </c:strLit>
          </c:cat>
          <c:val>
            <c:numRef>
              <c:f>'Figur 4.3'!$C$6:$C$22</c:f>
              <c:numCache>
                <c:formatCode>0.00</c:formatCode>
                <c:ptCount val="17"/>
                <c:pt idx="0">
                  <c:v>10.514515223257231</c:v>
                </c:pt>
                <c:pt idx="1">
                  <c:v>9.2373146547228089</c:v>
                </c:pt>
                <c:pt idx="2">
                  <c:v>7.8820406972027381</c:v>
                </c:pt>
                <c:pt idx="3">
                  <c:v>6.5773405948960457</c:v>
                </c:pt>
                <c:pt idx="4">
                  <c:v>5.7985032246100801</c:v>
                </c:pt>
                <c:pt idx="5">
                  <c:v>4.297302622359755</c:v>
                </c:pt>
                <c:pt idx="6">
                  <c:v>4.0009187583697097</c:v>
                </c:pt>
                <c:pt idx="7">
                  <c:v>3.6469017718760899</c:v>
                </c:pt>
                <c:pt idx="8">
                  <c:v>2.3128056162266213</c:v>
                </c:pt>
                <c:pt idx="9">
                  <c:v>2.0863822519484101</c:v>
                </c:pt>
                <c:pt idx="10">
                  <c:v>2.005569445805373</c:v>
                </c:pt>
                <c:pt idx="11">
                  <c:v>1.8303521099307034</c:v>
                </c:pt>
                <c:pt idx="12">
                  <c:v>1.7936860649010071</c:v>
                </c:pt>
                <c:pt idx="13">
                  <c:v>1.389622034185819</c:v>
                </c:pt>
                <c:pt idx="14">
                  <c:v>1.3692871299021079</c:v>
                </c:pt>
                <c:pt idx="15">
                  <c:v>1.3118647317952559</c:v>
                </c:pt>
                <c:pt idx="16">
                  <c:v>1.3030143071329154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B-4E0C-B003-FDD96119A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 </a:t>
                </a:r>
              </a:p>
            </c:rich>
          </c:tx>
          <c:layout>
            <c:manualLayout>
              <c:xMode val="edge"/>
              <c:yMode val="edge"/>
              <c:x val="2.1665373589307625E-2"/>
              <c:y val="2.213093884202128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.32392413212499382"/>
          <c:y val="8.9350398044574189E-2"/>
          <c:w val="0.41364697337361134"/>
          <c:h val="6.5606911887019836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6.9807888597258672E-2"/>
          <c:w val="0.94580942905812371"/>
          <c:h val="0.72529636920384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2C5234"/>
              </a:solidFill>
              <a:ln>
                <a:solidFill>
                  <a:srgbClr val="2C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E42-4311-8CB2-FC38A1C01CA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'Figur 4.4'!$A$5:$A$48</c15:sqref>
                  </c15:fullRef>
                </c:ext>
              </c:extLst>
              <c:f>('Figur 4.4'!$A$7:$A$8,'Figur 4.4'!$A$13:$A$14,'Figur 4.4'!$A$16:$A$18,'Figur 4.4'!$A$20:$A$22,'Figur 4.4'!$A$28:$A$30,'Figur 4.4'!$A$33:$A$37,'Figur 4.4'!$A$39:$A$40,'Figur 4.4'!$A$42,'Figur 4.4'!$A$46)</c:f>
              <c:strCache>
                <c:ptCount val="22"/>
                <c:pt idx="0">
                  <c:v>Korea</c:v>
                </c:pt>
                <c:pt idx="1">
                  <c:v>Japan</c:v>
                </c:pt>
                <c:pt idx="2">
                  <c:v>USA</c:v>
                </c:pt>
                <c:pt idx="3">
                  <c:v>Canada</c:v>
                </c:pt>
                <c:pt idx="4">
                  <c:v>Polen</c:v>
                </c:pt>
                <c:pt idx="5">
                  <c:v>Kina</c:v>
                </c:pt>
                <c:pt idx="6">
                  <c:v>Portugal</c:v>
                </c:pt>
                <c:pt idx="7">
                  <c:v>Sverige</c:v>
                </c:pt>
                <c:pt idx="8">
                  <c:v>Italien</c:v>
                </c:pt>
                <c:pt idx="9">
                  <c:v>Spanien</c:v>
                </c:pt>
                <c:pt idx="10">
                  <c:v>Frankrig</c:v>
                </c:pt>
                <c:pt idx="11">
                  <c:v>Holland</c:v>
                </c:pt>
                <c:pt idx="12">
                  <c:v>Brasilien</c:v>
                </c:pt>
                <c:pt idx="13">
                  <c:v>Rusland</c:v>
                </c:pt>
                <c:pt idx="14">
                  <c:v>Østrig</c:v>
                </c:pt>
                <c:pt idx="15">
                  <c:v>Belgien</c:v>
                </c:pt>
                <c:pt idx="16">
                  <c:v>Tyskland</c:v>
                </c:pt>
                <c:pt idx="17">
                  <c:v>Norge</c:v>
                </c:pt>
                <c:pt idx="18">
                  <c:v>Storbritannien</c:v>
                </c:pt>
                <c:pt idx="19">
                  <c:v>Danmark</c:v>
                </c:pt>
                <c:pt idx="20">
                  <c:v>Finland</c:v>
                </c:pt>
                <c:pt idx="21">
                  <c:v>Australien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4.4'!$D$5:$D$48</c15:sqref>
                  </c15:fullRef>
                </c:ext>
              </c:extLst>
              <c:f>('Figur 4.4'!$D$7:$D$8,'Figur 4.4'!$D$13:$D$14,'Figur 4.4'!$D$16:$D$18,'Figur 4.4'!$D$20:$D$22,'Figur 4.4'!$D$28:$D$30,'Figur 4.4'!$D$33:$D$37,'Figur 4.4'!$D$39:$D$40,'Figur 4.4'!$D$42,'Figur 4.4'!$D$46)</c:f>
              <c:numCache>
                <c:formatCode>0.00</c:formatCode>
                <c:ptCount val="22"/>
                <c:pt idx="0">
                  <c:v>1.4608593319255578</c:v>
                </c:pt>
                <c:pt idx="1">
                  <c:v>1.127281383870735</c:v>
                </c:pt>
                <c:pt idx="2">
                  <c:v>0.61103838382179521</c:v>
                </c:pt>
                <c:pt idx="3">
                  <c:v>0.56999619834506399</c:v>
                </c:pt>
                <c:pt idx="4">
                  <c:v>0.52606506182404866</c:v>
                </c:pt>
                <c:pt idx="5">
                  <c:v>0.33970288453958974</c:v>
                </c:pt>
                <c:pt idx="6">
                  <c:v>0.27270566036524163</c:v>
                </c:pt>
                <c:pt idx="7">
                  <c:v>0.20378841024724795</c:v>
                </c:pt>
                <c:pt idx="8">
                  <c:v>0.1561129732729237</c:v>
                </c:pt>
                <c:pt idx="9">
                  <c:v>0.14112146986839691</c:v>
                </c:pt>
                <c:pt idx="10">
                  <c:v>-0.41275214994775256</c:v>
                </c:pt>
                <c:pt idx="11">
                  <c:v>-0.57406866470004125</c:v>
                </c:pt>
                <c:pt idx="12">
                  <c:v>-0.6110920327413224</c:v>
                </c:pt>
                <c:pt idx="13">
                  <c:v>-0.66391482705425631</c:v>
                </c:pt>
                <c:pt idx="14">
                  <c:v>-0.72190041045523112</c:v>
                </c:pt>
                <c:pt idx="15">
                  <c:v>-0.88429235256339644</c:v>
                </c:pt>
                <c:pt idx="16">
                  <c:v>-0.9625919081547587</c:v>
                </c:pt>
                <c:pt idx="17">
                  <c:v>-1.1221483214948695</c:v>
                </c:pt>
                <c:pt idx="18">
                  <c:v>-1.5551157031821927</c:v>
                </c:pt>
                <c:pt idx="19">
                  <c:v>-1.7145959814203564</c:v>
                </c:pt>
                <c:pt idx="20">
                  <c:v>-2.3798918051875697</c:v>
                </c:pt>
                <c:pt idx="21">
                  <c:v>-3.2135463838458111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2"/>
          <c:min val="-4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inorUnit val="1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513842150176527"/>
          <c:y val="8.5335078392696065E-2"/>
          <c:w val="0.88486157849823477"/>
          <c:h val="0.4481969633360669"/>
        </c:manualLayout>
      </c:layout>
      <c:barChart>
        <c:barDir val="col"/>
        <c:grouping val="clustered"/>
        <c:varyColors val="0"/>
        <c:ser>
          <c:idx val="0"/>
          <c:order val="0"/>
          <c:tx>
            <c:v>Samlet effekt</c:v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'Figur 4.5'!$G$7:$G$16</c:f>
              <c:strCache>
                <c:ptCount val="10"/>
                <c:pt idx="0">
                  <c:v>It- og informationstjenester</c:v>
                </c:pt>
                <c:pt idx="1">
                  <c:v>Olieraffinaderier mv.</c:v>
                </c:pt>
                <c:pt idx="2">
                  <c:v>Telekommunikation</c:v>
                </c:pt>
                <c:pt idx="3">
                  <c:v>Hjælpevirksomhed til transport</c:v>
                </c:pt>
                <c:pt idx="4">
                  <c:v>Advokater, revisorer m.m.</c:v>
                </c:pt>
                <c:pt idx="5">
                  <c:v>Landbrug og gartneri</c:v>
                </c:pt>
                <c:pt idx="6">
                  <c:v>Medicinalindustri</c:v>
                </c:pt>
                <c:pt idx="7">
                  <c:v>Engroshandel</c:v>
                </c:pt>
                <c:pt idx="8">
                  <c:v>Skibsfart</c:v>
                </c:pt>
                <c:pt idx="9">
                  <c:v>Føde-, drikke- og tobaksvareindustri</c:v>
                </c:pt>
              </c:strCache>
            </c:strRef>
          </c:cat>
          <c:val>
            <c:numRef>
              <c:f>'Figur 4.5'!$H$7:$H$16</c:f>
              <c:numCache>
                <c:formatCode>0.0</c:formatCode>
                <c:ptCount val="10"/>
                <c:pt idx="0">
                  <c:v>2.9264619591163621</c:v>
                </c:pt>
                <c:pt idx="1">
                  <c:v>2.3329403289156851</c:v>
                </c:pt>
                <c:pt idx="2">
                  <c:v>1.6405207153851971</c:v>
                </c:pt>
                <c:pt idx="3">
                  <c:v>1.4839208472965322</c:v>
                </c:pt>
                <c:pt idx="4">
                  <c:v>1.4622657009530928</c:v>
                </c:pt>
                <c:pt idx="5">
                  <c:v>-10.850576302805944</c:v>
                </c:pt>
                <c:pt idx="6">
                  <c:v>-12.981737656287192</c:v>
                </c:pt>
                <c:pt idx="7">
                  <c:v>-14.100546683904236</c:v>
                </c:pt>
                <c:pt idx="8">
                  <c:v>-20.08822732361806</c:v>
                </c:pt>
                <c:pt idx="9">
                  <c:v>-24.006487911299804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0-4473-BF88-BA7DFCE8A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7.7841420939692124E-2"/>
              <c:y val="4.449562676095409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6</xdr:row>
      <xdr:rowOff>57150</xdr:rowOff>
    </xdr:from>
    <xdr:to>
      <xdr:col>10</xdr:col>
      <xdr:colOff>284157</xdr:colOff>
      <xdr:row>21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AD06FB6-0123-4C9C-B4D8-03CE25BFA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400050</xdr:colOff>
      <xdr:row>6</xdr:row>
      <xdr:rowOff>76200</xdr:rowOff>
    </xdr:from>
    <xdr:to>
      <xdr:col>16</xdr:col>
      <xdr:colOff>214597</xdr:colOff>
      <xdr:row>21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7F75C11-10F6-4FD6-8B5F-3919970B1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4</xdr:row>
      <xdr:rowOff>185737</xdr:rowOff>
    </xdr:from>
    <xdr:to>
      <xdr:col>13</xdr:col>
      <xdr:colOff>228600</xdr:colOff>
      <xdr:row>19</xdr:row>
      <xdr:rowOff>71437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5E8C62B-FA4D-4167-8D15-63E74F9303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15811</xdr:colOff>
      <xdr:row>3</xdr:row>
      <xdr:rowOff>130558</xdr:rowOff>
    </xdr:from>
    <xdr:to>
      <xdr:col>18</xdr:col>
      <xdr:colOff>44560</xdr:colOff>
      <xdr:row>21</xdr:row>
      <xdr:rowOff>36043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AAB3BC1-0039-45B2-8CC4-84B08AB41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0.55153</cdr:x>
      <cdr:y>0.08566</cdr:y>
    </cdr:from>
    <cdr:to>
      <cdr:x>0.55243</cdr:x>
      <cdr:y>0.54267</cdr:y>
    </cdr:to>
    <cdr:cxnSp macro="">
      <cdr:nvCxnSpPr>
        <cdr:cNvPr id="3" name="Lige forbindelse 2">
          <a:extLst xmlns:a="http://schemas.openxmlformats.org/drawingml/2006/main">
            <a:ext uri="{FF2B5EF4-FFF2-40B4-BE49-F238E27FC236}">
              <a16:creationId xmlns:a16="http://schemas.microsoft.com/office/drawing/2014/main" id="{10D1CD6C-2132-4B32-A5F6-637529F554D3}"/>
            </a:ext>
          </a:extLst>
        </cdr:cNvPr>
        <cdr:cNvCxnSpPr/>
      </cdr:nvCxnSpPr>
      <cdr:spPr>
        <a:xfrm xmlns:a="http://schemas.openxmlformats.org/drawingml/2006/main">
          <a:off x="2684894" y="285306"/>
          <a:ext cx="4395" cy="152215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rgbClr val="2C5235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171450</xdr:rowOff>
    </xdr:from>
    <xdr:to>
      <xdr:col>14</xdr:col>
      <xdr:colOff>314325</xdr:colOff>
      <xdr:row>17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7EC6154-7F22-4878-A092-D8B7B70E0D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604837</xdr:colOff>
      <xdr:row>3</xdr:row>
      <xdr:rowOff>9525</xdr:rowOff>
    </xdr:from>
    <xdr:to>
      <xdr:col>12</xdr:col>
      <xdr:colOff>300037</xdr:colOff>
      <xdr:row>17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16ABFCA-4582-4A91-A3EB-929FE9FA1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3</xdr:row>
      <xdr:rowOff>19050</xdr:rowOff>
    </xdr:from>
    <xdr:to>
      <xdr:col>14</xdr:col>
      <xdr:colOff>4762</xdr:colOff>
      <xdr:row>17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3C87C89-30E3-4BD3-A089-41B0AD28B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3</xdr:row>
      <xdr:rowOff>6350</xdr:rowOff>
    </xdr:from>
    <xdr:to>
      <xdr:col>11</xdr:col>
      <xdr:colOff>66675</xdr:colOff>
      <xdr:row>18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A688A02-A129-487E-BB60-737AC1778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3</xdr:row>
      <xdr:rowOff>6350</xdr:rowOff>
    </xdr:from>
    <xdr:to>
      <xdr:col>10</xdr:col>
      <xdr:colOff>390525</xdr:colOff>
      <xdr:row>18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85590F7-6C32-4A05-B35D-27EE0CA275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4</xdr:row>
      <xdr:rowOff>95250</xdr:rowOff>
    </xdr:from>
    <xdr:to>
      <xdr:col>10</xdr:col>
      <xdr:colOff>560070</xdr:colOff>
      <xdr:row>25</xdr:row>
      <xdr:rowOff>135890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46DC818-D62F-4916-B706-123FDDCCD0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2500"/>
          <a:ext cx="3893820" cy="4041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9525</xdr:rowOff>
    </xdr:from>
    <xdr:to>
      <xdr:col>11</xdr:col>
      <xdr:colOff>381000</xdr:colOff>
      <xdr:row>17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9BDFEF3-5F00-4423-83A9-5181729D1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0.42742</cdr:x>
      <cdr:y>0.00315</cdr:y>
    </cdr:from>
    <cdr:to>
      <cdr:x>0.74531</cdr:x>
      <cdr:y>0.09342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54CFF4C5-41BE-480C-9667-EA72085F58C8}"/>
            </a:ext>
          </a:extLst>
        </cdr:cNvPr>
        <cdr:cNvSpPr txBox="1"/>
      </cdr:nvSpPr>
      <cdr:spPr>
        <a:xfrm xmlns:a="http://schemas.openxmlformats.org/drawingml/2006/main">
          <a:off x="1224736" y="8659"/>
          <a:ext cx="910892" cy="24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700">
              <a:latin typeface="Open sans" panose="020B0606030504020204"/>
            </a:rPr>
            <a:t>Investeringsgab, pct.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</xdr:row>
      <xdr:rowOff>6350</xdr:rowOff>
    </xdr:from>
    <xdr:to>
      <xdr:col>10</xdr:col>
      <xdr:colOff>342900</xdr:colOff>
      <xdr:row>18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5F718D6-5267-4255-8044-A83FD0BBF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</xdr:row>
      <xdr:rowOff>187325</xdr:rowOff>
    </xdr:from>
    <xdr:to>
      <xdr:col>16</xdr:col>
      <xdr:colOff>342900</xdr:colOff>
      <xdr:row>17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85884C-A37E-4787-B66B-69232A3C2B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30691</xdr:colOff>
      <xdr:row>3</xdr:row>
      <xdr:rowOff>86784</xdr:rowOff>
    </xdr:from>
    <xdr:to>
      <xdr:col>11</xdr:col>
      <xdr:colOff>421216</xdr:colOff>
      <xdr:row>18</xdr:row>
      <xdr:rowOff>8467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2A7C37-CED3-4ADF-85AA-48AD2CF3D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5</xdr:row>
      <xdr:rowOff>76200</xdr:rowOff>
    </xdr:from>
    <xdr:to>
      <xdr:col>14</xdr:col>
      <xdr:colOff>542925</xdr:colOff>
      <xdr:row>23</xdr:row>
      <xdr:rowOff>67200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ECA2CC2-2655-4B0A-880B-11DB133CE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0.17856</cdr:x>
      <cdr:y>0.11375</cdr:y>
    </cdr:from>
    <cdr:to>
      <cdr:x>0.17985</cdr:x>
      <cdr:y>0.79079</cdr:y>
    </cdr:to>
    <cdr:cxnSp macro="">
      <cdr:nvCxnSpPr>
        <cdr:cNvPr id="6" name="Lige forbindelse 5">
          <a:extLst xmlns:a="http://schemas.openxmlformats.org/drawingml/2006/main">
            <a:ext uri="{FF2B5EF4-FFF2-40B4-BE49-F238E27FC236}">
              <a16:creationId xmlns:a16="http://schemas.microsoft.com/office/drawing/2014/main" id="{CDF0F489-1EE9-4A2A-B20A-5C5510AFC15F}"/>
            </a:ext>
          </a:extLst>
        </cdr:cNvPr>
        <cdr:cNvCxnSpPr/>
      </cdr:nvCxnSpPr>
      <cdr:spPr>
        <a:xfrm xmlns:a="http://schemas.openxmlformats.org/drawingml/2006/main" flipH="1" flipV="1">
          <a:off x="814545" y="389015"/>
          <a:ext cx="5884" cy="231547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0.65676</cdr:x>
      <cdr:y>0.11055</cdr:y>
    </cdr:from>
    <cdr:to>
      <cdr:x>0.65952</cdr:x>
      <cdr:y>0.7865</cdr:y>
    </cdr:to>
    <cdr:cxnSp macro="">
      <cdr:nvCxnSpPr>
        <cdr:cNvPr id="2" name="Lige forbindelse 1">
          <a:extLst xmlns:a="http://schemas.openxmlformats.org/drawingml/2006/main">
            <a:ext uri="{FF2B5EF4-FFF2-40B4-BE49-F238E27FC236}">
              <a16:creationId xmlns:a16="http://schemas.microsoft.com/office/drawing/2014/main" id="{2CBCA5AE-B606-4E0E-A74C-AFDDBEDD640C}"/>
            </a:ext>
          </a:extLst>
        </cdr:cNvPr>
        <cdr:cNvCxnSpPr/>
      </cdr:nvCxnSpPr>
      <cdr:spPr>
        <a:xfrm xmlns:a="http://schemas.openxmlformats.org/drawingml/2006/main" flipH="1" flipV="1">
          <a:off x="2995970" y="378089"/>
          <a:ext cx="12591" cy="231174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0.81886</cdr:x>
      <cdr:y>0.11038</cdr:y>
    </cdr:from>
    <cdr:to>
      <cdr:x>0.82048</cdr:x>
      <cdr:y>0.7865</cdr:y>
    </cdr:to>
    <cdr:cxnSp macro="">
      <cdr:nvCxnSpPr>
        <cdr:cNvPr id="3" name="Lige forbindelse 2">
          <a:extLst xmlns:a="http://schemas.openxmlformats.org/drawingml/2006/main">
            <a:ext uri="{FF2B5EF4-FFF2-40B4-BE49-F238E27FC236}">
              <a16:creationId xmlns:a16="http://schemas.microsoft.com/office/drawing/2014/main" id="{F72D9EFE-74E8-4553-A023-62FDC77BB396}"/>
            </a:ext>
          </a:extLst>
        </cdr:cNvPr>
        <cdr:cNvCxnSpPr/>
      </cdr:nvCxnSpPr>
      <cdr:spPr>
        <a:xfrm xmlns:a="http://schemas.openxmlformats.org/drawingml/2006/main" flipH="1" flipV="1">
          <a:off x="3735446" y="377508"/>
          <a:ext cx="7390" cy="231233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0.59074</cdr:x>
      <cdr:y>0.00805</cdr:y>
    </cdr:from>
    <cdr:to>
      <cdr:x>0.78987</cdr:x>
      <cdr:y>0.1637</cdr:y>
    </cdr:to>
    <cdr:sp macro="" textlink="">
      <cdr:nvSpPr>
        <cdr:cNvPr id="12" name="Tekstfelt 1">
          <a:extLst xmlns:a="http://schemas.openxmlformats.org/drawingml/2006/main">
            <a:ext uri="{FF2B5EF4-FFF2-40B4-BE49-F238E27FC236}">
              <a16:creationId xmlns:a16="http://schemas.microsoft.com/office/drawing/2014/main" id="{A353D01C-B560-4880-9DDB-DEFFCA54511C}"/>
            </a:ext>
          </a:extLst>
        </cdr:cNvPr>
        <cdr:cNvSpPr txBox="1"/>
      </cdr:nvSpPr>
      <cdr:spPr>
        <a:xfrm xmlns:a="http://schemas.openxmlformats.org/drawingml/2006/main">
          <a:off x="2701443" y="27542"/>
          <a:ext cx="910614" cy="532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800" baseline="0"/>
            <a:t>Flyafgift i Norge </a:t>
          </a:r>
        </a:p>
        <a:p xmlns:a="http://schemas.openxmlformats.org/drawingml/2006/main">
          <a:r>
            <a:rPr lang="da-DK" sz="800" baseline="0"/>
            <a:t>d. 1. juni 2016 </a:t>
          </a:r>
          <a:endParaRPr lang="da-DK" sz="800"/>
        </a:p>
      </cdr:txBody>
    </cdr:sp>
  </cdr:relSizeAnchor>
  <cdr:relSizeAnchor xmlns:cdr="http://schemas.openxmlformats.org/drawingml/2006/chartDrawing">
    <cdr:from>
      <cdr:x>0.75137</cdr:x>
      <cdr:y>0.01022</cdr:y>
    </cdr:from>
    <cdr:to>
      <cdr:x>0.94662</cdr:x>
      <cdr:y>0.15961</cdr:y>
    </cdr:to>
    <cdr:sp macro="" textlink="">
      <cdr:nvSpPr>
        <cdr:cNvPr id="13" name="Tekstfelt 1">
          <a:extLst xmlns:a="http://schemas.openxmlformats.org/drawingml/2006/main">
            <a:ext uri="{FF2B5EF4-FFF2-40B4-BE49-F238E27FC236}">
              <a16:creationId xmlns:a16="http://schemas.microsoft.com/office/drawing/2014/main" id="{8EE314F1-51AD-452E-A8A1-00188FA3338C}"/>
            </a:ext>
          </a:extLst>
        </cdr:cNvPr>
        <cdr:cNvSpPr txBox="1"/>
      </cdr:nvSpPr>
      <cdr:spPr>
        <a:xfrm xmlns:a="http://schemas.openxmlformats.org/drawingml/2006/main">
          <a:off x="3435967" y="34963"/>
          <a:ext cx="892871" cy="510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800" baseline="0"/>
            <a:t>Flyafgift i Sverige d. 1. april 2018</a:t>
          </a:r>
          <a:endParaRPr lang="da-DK" sz="800"/>
        </a:p>
      </cdr:txBody>
    </cdr:sp>
  </cdr:relSizeAnchor>
  <cdr:relSizeAnchor xmlns:cdr="http://schemas.openxmlformats.org/drawingml/2006/chartDrawing">
    <cdr:from>
      <cdr:x>0.12353</cdr:x>
      <cdr:y>0.01228</cdr:y>
    </cdr:from>
    <cdr:to>
      <cdr:x>0.36956</cdr:x>
      <cdr:y>0.15393</cdr:y>
    </cdr:to>
    <cdr:sp macro="" textlink="">
      <cdr:nvSpPr>
        <cdr:cNvPr id="7" name="Tekstfelt 1">
          <a:extLst xmlns:a="http://schemas.openxmlformats.org/drawingml/2006/main">
            <a:ext uri="{FF2B5EF4-FFF2-40B4-BE49-F238E27FC236}">
              <a16:creationId xmlns:a16="http://schemas.microsoft.com/office/drawing/2014/main" id="{F1B10A8F-6207-4B45-A503-E3F43432B44E}"/>
            </a:ext>
          </a:extLst>
        </cdr:cNvPr>
        <cdr:cNvSpPr txBox="1"/>
      </cdr:nvSpPr>
      <cdr:spPr>
        <a:xfrm xmlns:a="http://schemas.openxmlformats.org/drawingml/2006/main">
          <a:off x="564919" y="41989"/>
          <a:ext cx="1125087" cy="484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800" baseline="0"/>
            <a:t>Flyafgift i Tyskland d. 15. december 2010 </a:t>
          </a:r>
          <a:endParaRPr lang="da-DK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18</xdr:col>
      <xdr:colOff>327992</xdr:colOff>
      <xdr:row>22</xdr:row>
      <xdr:rowOff>181500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0AB5493-7888-4EE5-A452-63410A201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0.17722</cdr:x>
      <cdr:y>0.09624</cdr:y>
    </cdr:from>
    <cdr:to>
      <cdr:x>0.17958</cdr:x>
      <cdr:y>0.78821</cdr:y>
    </cdr:to>
    <cdr:cxnSp macro="">
      <cdr:nvCxnSpPr>
        <cdr:cNvPr id="7" name="Lige forbindelse 6">
          <a:extLst xmlns:a="http://schemas.openxmlformats.org/drawingml/2006/main">
            <a:ext uri="{FF2B5EF4-FFF2-40B4-BE49-F238E27FC236}">
              <a16:creationId xmlns:a16="http://schemas.microsoft.com/office/drawing/2014/main" id="{95C61AB9-632D-415A-8555-12699F5BEEFE}"/>
            </a:ext>
          </a:extLst>
        </cdr:cNvPr>
        <cdr:cNvCxnSpPr/>
      </cdr:nvCxnSpPr>
      <cdr:spPr>
        <a:xfrm xmlns:a="http://schemas.openxmlformats.org/drawingml/2006/main" flipH="1" flipV="1">
          <a:off x="807510" y="314794"/>
          <a:ext cx="10762" cy="226337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0.65262</cdr:x>
      <cdr:y>0.09711</cdr:y>
    </cdr:from>
    <cdr:to>
      <cdr:x>0.65341</cdr:x>
      <cdr:y>0.78821</cdr:y>
    </cdr:to>
    <cdr:cxnSp macro="">
      <cdr:nvCxnSpPr>
        <cdr:cNvPr id="5" name="Lige forbindelse 4">
          <a:extLst xmlns:a="http://schemas.openxmlformats.org/drawingml/2006/main">
            <a:ext uri="{FF2B5EF4-FFF2-40B4-BE49-F238E27FC236}">
              <a16:creationId xmlns:a16="http://schemas.microsoft.com/office/drawing/2014/main" id="{277872F3-0E4E-4538-8BB7-572D00F0172A}"/>
            </a:ext>
          </a:extLst>
        </cdr:cNvPr>
        <cdr:cNvCxnSpPr/>
      </cdr:nvCxnSpPr>
      <cdr:spPr>
        <a:xfrm xmlns:a="http://schemas.openxmlformats.org/drawingml/2006/main" flipH="1" flipV="1">
          <a:off x="2973689" y="317639"/>
          <a:ext cx="3583" cy="226053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0.81337</cdr:x>
      <cdr:y>0.09785</cdr:y>
    </cdr:from>
    <cdr:to>
      <cdr:x>0.81437</cdr:x>
      <cdr:y>0.78821</cdr:y>
    </cdr:to>
    <cdr:cxnSp macro="">
      <cdr:nvCxnSpPr>
        <cdr:cNvPr id="3" name="Lige forbindelse 2">
          <a:extLst xmlns:a="http://schemas.openxmlformats.org/drawingml/2006/main">
            <a:ext uri="{FF2B5EF4-FFF2-40B4-BE49-F238E27FC236}">
              <a16:creationId xmlns:a16="http://schemas.microsoft.com/office/drawing/2014/main" id="{3544A274-FED2-4910-9345-C644E67D31AE}"/>
            </a:ext>
          </a:extLst>
        </cdr:cNvPr>
        <cdr:cNvCxnSpPr/>
      </cdr:nvCxnSpPr>
      <cdr:spPr>
        <a:xfrm xmlns:a="http://schemas.openxmlformats.org/drawingml/2006/main" flipV="1">
          <a:off x="3706141" y="320060"/>
          <a:ext cx="4568" cy="225811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0.58671</cdr:x>
      <cdr:y>0</cdr:y>
    </cdr:from>
    <cdr:to>
      <cdr:x>0.78466</cdr:x>
      <cdr:y>0.15565</cdr:y>
    </cdr:to>
    <cdr:sp macro="" textlink="">
      <cdr:nvSpPr>
        <cdr:cNvPr id="4" name="Tekstfelt 3">
          <a:extLst xmlns:a="http://schemas.openxmlformats.org/drawingml/2006/main">
            <a:ext uri="{FF2B5EF4-FFF2-40B4-BE49-F238E27FC236}">
              <a16:creationId xmlns:a16="http://schemas.microsoft.com/office/drawing/2014/main" id="{AC565A05-9B9B-4DA1-B734-5AFCE930FC93}"/>
            </a:ext>
          </a:extLst>
        </cdr:cNvPr>
        <cdr:cNvSpPr txBox="1"/>
      </cdr:nvSpPr>
      <cdr:spPr>
        <a:xfrm xmlns:a="http://schemas.openxmlformats.org/drawingml/2006/main">
          <a:off x="2682453" y="0"/>
          <a:ext cx="905028" cy="514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800" baseline="0"/>
            <a:t>Flyafgift i Norge d. 1. juni 2016 	</a:t>
          </a:r>
          <a:endParaRPr lang="da-DK" sz="800"/>
        </a:p>
      </cdr:txBody>
    </cdr:sp>
  </cdr:relSizeAnchor>
  <cdr:relSizeAnchor xmlns:cdr="http://schemas.openxmlformats.org/drawingml/2006/chartDrawing">
    <cdr:from>
      <cdr:x>0.75522</cdr:x>
      <cdr:y>0</cdr:y>
    </cdr:from>
    <cdr:to>
      <cdr:x>0.94932</cdr:x>
      <cdr:y>0.14938</cdr:y>
    </cdr:to>
    <cdr:sp macro="" textlink="">
      <cdr:nvSpPr>
        <cdr:cNvPr id="6" name="Tekstfelt 1">
          <a:extLst xmlns:a="http://schemas.openxmlformats.org/drawingml/2006/main">
            <a:ext uri="{FF2B5EF4-FFF2-40B4-BE49-F238E27FC236}">
              <a16:creationId xmlns:a16="http://schemas.microsoft.com/office/drawing/2014/main" id="{C0687AD0-1D8E-41E8-A107-497B275D54B4}"/>
            </a:ext>
          </a:extLst>
        </cdr:cNvPr>
        <cdr:cNvSpPr txBox="1"/>
      </cdr:nvSpPr>
      <cdr:spPr>
        <a:xfrm xmlns:a="http://schemas.openxmlformats.org/drawingml/2006/main">
          <a:off x="3452866" y="0"/>
          <a:ext cx="887425" cy="493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800" baseline="0"/>
            <a:t>Flyafgift i Sverige d. 1. april 2018</a:t>
          </a:r>
          <a:endParaRPr lang="da-DK" sz="800"/>
        </a:p>
      </cdr:txBody>
    </cdr:sp>
  </cdr:relSizeAnchor>
  <cdr:relSizeAnchor xmlns:cdr="http://schemas.openxmlformats.org/drawingml/2006/chartDrawing">
    <cdr:from>
      <cdr:x>0.11863</cdr:x>
      <cdr:y>0</cdr:y>
    </cdr:from>
    <cdr:to>
      <cdr:x>0.35031</cdr:x>
      <cdr:y>0.15565</cdr:y>
    </cdr:to>
    <cdr:sp macro="" textlink="">
      <cdr:nvSpPr>
        <cdr:cNvPr id="13" name="Tekstfelt 1">
          <a:extLst xmlns:a="http://schemas.openxmlformats.org/drawingml/2006/main">
            <a:ext uri="{FF2B5EF4-FFF2-40B4-BE49-F238E27FC236}">
              <a16:creationId xmlns:a16="http://schemas.microsoft.com/office/drawing/2014/main" id="{443CC433-44E1-4F27-ABE2-BF2C1113FEE2}"/>
            </a:ext>
          </a:extLst>
        </cdr:cNvPr>
        <cdr:cNvSpPr txBox="1"/>
      </cdr:nvSpPr>
      <cdr:spPr>
        <a:xfrm xmlns:a="http://schemas.openxmlformats.org/drawingml/2006/main">
          <a:off x="542387" y="0"/>
          <a:ext cx="1059240" cy="514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800" baseline="0"/>
            <a:t>Flyafgift i Tyskland d. 15. december 2010 </a:t>
          </a:r>
          <a:endParaRPr lang="da-DK" sz="8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261937</xdr:colOff>
      <xdr:row>3</xdr:row>
      <xdr:rowOff>52387</xdr:rowOff>
    </xdr:from>
    <xdr:to>
      <xdr:col>11</xdr:col>
      <xdr:colOff>566737</xdr:colOff>
      <xdr:row>17</xdr:row>
      <xdr:rowOff>128587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69984DC-7FFA-45A5-A9E8-5CE445F05D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261937</xdr:colOff>
      <xdr:row>3</xdr:row>
      <xdr:rowOff>38100</xdr:rowOff>
    </xdr:from>
    <xdr:to>
      <xdr:col>11</xdr:col>
      <xdr:colOff>566737</xdr:colOff>
      <xdr:row>17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D83E7D9-BA76-44FD-8B14-6DB0894A4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</xdr:colOff>
      <xdr:row>3</xdr:row>
      <xdr:rowOff>28575</xdr:rowOff>
    </xdr:from>
    <xdr:to>
      <xdr:col>12</xdr:col>
      <xdr:colOff>423862</xdr:colOff>
      <xdr:row>17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411E02-8ED8-4CA3-BE47-DF9F6C0B5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0.51566</cdr:x>
      <cdr:y>0</cdr:y>
    </cdr:from>
    <cdr:to>
      <cdr:x>0.83356</cdr:x>
      <cdr:y>0.33334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460C6493-542E-4703-9678-9103D8FC1E24}"/>
            </a:ext>
          </a:extLst>
        </cdr:cNvPr>
        <cdr:cNvSpPr txBox="1"/>
      </cdr:nvSpPr>
      <cdr:spPr>
        <a:xfrm xmlns:a="http://schemas.openxmlformats.org/drawingml/2006/main">
          <a:off x="1476109" y="0"/>
          <a:ext cx="910004" cy="919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700">
              <a:latin typeface="Open sans" panose="020B0606030504020204"/>
            </a:rPr>
            <a:t>Investeringsgab,</a:t>
          </a:r>
          <a:r>
            <a:rPr lang="da-DK" sz="700" baseline="0">
              <a:latin typeface="Open sans" panose="020B0606030504020204"/>
            </a:rPr>
            <a:t> pct.</a:t>
          </a:r>
        </a:p>
      </cdr:txBody>
    </cdr:sp>
  </cdr:relSizeAnchor>
  <cdr:relSizeAnchor xmlns:cdr="http://schemas.openxmlformats.org/drawingml/2006/chartDrawing">
    <cdr:from>
      <cdr:x>0.77055</cdr:x>
      <cdr:y>0.34725</cdr:y>
    </cdr:from>
    <cdr:to>
      <cdr:x>1</cdr:x>
      <cdr:y>0.67388</cdr:y>
    </cdr:to>
    <cdr:sp macro="" textlink="">
      <cdr:nvSpPr>
        <cdr:cNvPr id="3" name="Tekstfelt 2">
          <a:extLst xmlns:a="http://schemas.openxmlformats.org/drawingml/2006/main">
            <a:ext uri="{FF2B5EF4-FFF2-40B4-BE49-F238E27FC236}">
              <a16:creationId xmlns:a16="http://schemas.microsoft.com/office/drawing/2014/main" id="{BE636706-5425-4ED8-85E5-5ACC3C241E56}"/>
            </a:ext>
          </a:extLst>
        </cdr:cNvPr>
        <cdr:cNvSpPr txBox="1"/>
      </cdr:nvSpPr>
      <cdr:spPr>
        <a:xfrm xmlns:a="http://schemas.openxmlformats.org/drawingml/2006/main">
          <a:off x="2227976" y="972128"/>
          <a:ext cx="66343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700">
              <a:latin typeface="Open Sans" panose="020B0606030504020204"/>
            </a:rPr>
            <a:t>BNP-gab </a:t>
          </a:r>
        </a:p>
        <a:p xmlns:a="http://schemas.openxmlformats.org/drawingml/2006/main">
          <a:r>
            <a:rPr lang="da-DK" sz="700">
              <a:latin typeface="Open Sans" panose="020B0606030504020204"/>
            </a:rPr>
            <a:t>(3 års lag), pct.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</xdr:colOff>
      <xdr:row>3</xdr:row>
      <xdr:rowOff>28575</xdr:rowOff>
    </xdr:from>
    <xdr:to>
      <xdr:col>10</xdr:col>
      <xdr:colOff>433387</xdr:colOff>
      <xdr:row>17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F5F20A3-9004-4F1B-92A0-87132C3AF5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</xdr:colOff>
      <xdr:row>3</xdr:row>
      <xdr:rowOff>38100</xdr:rowOff>
    </xdr:from>
    <xdr:to>
      <xdr:col>10</xdr:col>
      <xdr:colOff>528637</xdr:colOff>
      <xdr:row>17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3AE97F-EEDD-4147-8EA9-EE1C60120E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319087</xdr:colOff>
      <xdr:row>2</xdr:row>
      <xdr:rowOff>180975</xdr:rowOff>
    </xdr:from>
    <xdr:to>
      <xdr:col>13</xdr:col>
      <xdr:colOff>14287</xdr:colOff>
      <xdr:row>17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B1471B1-B5B9-49B9-AC47-4B703EAC35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47625</xdr:rowOff>
    </xdr:from>
    <xdr:to>
      <xdr:col>14</xdr:col>
      <xdr:colOff>194310</xdr:colOff>
      <xdr:row>16</xdr:row>
      <xdr:rowOff>26035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0013C29-7038-4169-90E3-BE2F88A5F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0.36657</cdr:x>
      <cdr:y>0.07989</cdr:y>
    </cdr:from>
    <cdr:to>
      <cdr:x>0.36774</cdr:x>
      <cdr:y>0.88036</cdr:y>
    </cdr:to>
    <cdr:cxnSp macro="">
      <cdr:nvCxnSpPr>
        <cdr:cNvPr id="2" name="Lige forbindelse 1">
          <a:extLst xmlns:a="http://schemas.openxmlformats.org/drawingml/2006/main">
            <a:ext uri="{FF2B5EF4-FFF2-40B4-BE49-F238E27FC236}">
              <a16:creationId xmlns:a16="http://schemas.microsoft.com/office/drawing/2014/main" id="{E598456B-5F10-4957-A605-40F9F6F5FCA6}"/>
            </a:ext>
          </a:extLst>
        </cdr:cNvPr>
        <cdr:cNvCxnSpPr/>
      </cdr:nvCxnSpPr>
      <cdr:spPr>
        <a:xfrm xmlns:a="http://schemas.openxmlformats.org/drawingml/2006/main" flipH="1" flipV="1">
          <a:off x="1631950" y="215900"/>
          <a:ext cx="5212" cy="21633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556260</xdr:colOff>
      <xdr:row>3</xdr:row>
      <xdr:rowOff>40005</xdr:rowOff>
    </xdr:from>
    <xdr:to>
      <xdr:col>10</xdr:col>
      <xdr:colOff>1002030</xdr:colOff>
      <xdr:row>17</xdr:row>
      <xdr:rowOff>108585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1BC02D9E-7CFD-453B-A46A-AC519344A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3</xdr:row>
      <xdr:rowOff>0</xdr:rowOff>
    </xdr:from>
    <xdr:to>
      <xdr:col>13</xdr:col>
      <xdr:colOff>295275</xdr:colOff>
      <xdr:row>17</xdr:row>
      <xdr:rowOff>76200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25700519-C03A-42F3-A9EF-8E89433A5F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</xdr:row>
      <xdr:rowOff>104775</xdr:rowOff>
    </xdr:from>
    <xdr:to>
      <xdr:col>13</xdr:col>
      <xdr:colOff>533400</xdr:colOff>
      <xdr:row>17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827ADBD-250F-495C-B3F0-FB542095BF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155691</xdr:colOff>
      <xdr:row>3</xdr:row>
      <xdr:rowOff>103648</xdr:rowOff>
    </xdr:from>
    <xdr:to>
      <xdr:col>11</xdr:col>
      <xdr:colOff>426201</xdr:colOff>
      <xdr:row>18</xdr:row>
      <xdr:rowOff>139844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72C7982-D229-407B-844D-7446C9188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9705-4FFB-44EE-ACA4-8BCE20A0172A}">
  <dimension ref="A2:K32"/>
  <sheetViews>
    <sheetView tabSelected="1" workbookViewId="0">
      <selection activeCell="C3" sqref="C3"/>
    </sheetView>
  </sheetViews>
  <sheetFormatPr defaultRowHeight="14.4" x14ac:dyDescent="0.3"/>
  <cols>
    <col min="2" max="2" width="10.109375" bestFit="1" customWidth="1"/>
    <col min="3" max="3" width="132.6640625" bestFit="1" customWidth="1"/>
  </cols>
  <sheetData>
    <row r="2" spans="1:11" ht="23.4" x14ac:dyDescent="0.45">
      <c r="A2" s="14" t="s">
        <v>202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 x14ac:dyDescent="0.3">
      <c r="B4" s="9" t="s">
        <v>203</v>
      </c>
    </row>
    <row r="6" spans="1:11" x14ac:dyDescent="0.3">
      <c r="B6" s="32" t="s">
        <v>204</v>
      </c>
      <c r="C6" s="32" t="s">
        <v>207</v>
      </c>
    </row>
    <row r="7" spans="1:11" x14ac:dyDescent="0.3">
      <c r="B7" s="32" t="s">
        <v>205</v>
      </c>
      <c r="C7" s="32" t="s">
        <v>208</v>
      </c>
    </row>
    <row r="8" spans="1:11" x14ac:dyDescent="0.3">
      <c r="B8" s="32" t="s">
        <v>206</v>
      </c>
      <c r="C8" s="32" t="s">
        <v>253</v>
      </c>
    </row>
    <row r="9" spans="1:11" x14ac:dyDescent="0.3">
      <c r="B9" s="32" t="s">
        <v>254</v>
      </c>
      <c r="C9" s="32" t="s">
        <v>257</v>
      </c>
    </row>
    <row r="10" spans="1:11" x14ac:dyDescent="0.3">
      <c r="B10" s="32" t="s">
        <v>255</v>
      </c>
      <c r="C10" s="32" t="s">
        <v>256</v>
      </c>
    </row>
    <row r="11" spans="1:11" x14ac:dyDescent="0.3">
      <c r="B11" s="32" t="s">
        <v>258</v>
      </c>
      <c r="C11" s="32" t="s">
        <v>259</v>
      </c>
    </row>
    <row r="12" spans="1:11" x14ac:dyDescent="0.3">
      <c r="B12" s="32" t="s">
        <v>260</v>
      </c>
      <c r="C12" s="32" t="s">
        <v>261</v>
      </c>
    </row>
    <row r="13" spans="1:11" x14ac:dyDescent="0.3">
      <c r="B13" s="32" t="s">
        <v>283</v>
      </c>
      <c r="C13" s="32" t="s">
        <v>284</v>
      </c>
    </row>
    <row r="14" spans="1:11" x14ac:dyDescent="0.3">
      <c r="B14" s="32" t="s">
        <v>392</v>
      </c>
      <c r="C14" s="32" t="s">
        <v>391</v>
      </c>
    </row>
    <row r="15" spans="1:11" x14ac:dyDescent="0.3">
      <c r="B15" s="32" t="s">
        <v>393</v>
      </c>
      <c r="C15" s="32" t="s">
        <v>394</v>
      </c>
    </row>
    <row r="16" spans="1:11" x14ac:dyDescent="0.3">
      <c r="B16" s="32" t="s">
        <v>395</v>
      </c>
      <c r="C16" s="32" t="s">
        <v>396</v>
      </c>
    </row>
    <row r="17" spans="2:3" x14ac:dyDescent="0.3">
      <c r="B17" s="32" t="s">
        <v>397</v>
      </c>
      <c r="C17" s="32" t="s">
        <v>398</v>
      </c>
    </row>
    <row r="18" spans="2:3" x14ac:dyDescent="0.3">
      <c r="B18" s="32" t="s">
        <v>429</v>
      </c>
      <c r="C18" s="32" t="s">
        <v>435</v>
      </c>
    </row>
    <row r="19" spans="2:3" x14ac:dyDescent="0.3">
      <c r="B19" s="32" t="s">
        <v>428</v>
      </c>
      <c r="C19" s="32" t="s">
        <v>436</v>
      </c>
    </row>
    <row r="20" spans="2:3" x14ac:dyDescent="0.3">
      <c r="B20" s="32" t="s">
        <v>430</v>
      </c>
      <c r="C20" s="32" t="s">
        <v>437</v>
      </c>
    </row>
    <row r="21" spans="2:3" x14ac:dyDescent="0.3">
      <c r="B21" s="32" t="s">
        <v>431</v>
      </c>
      <c r="C21" s="32" t="s">
        <v>438</v>
      </c>
    </row>
    <row r="22" spans="2:3" x14ac:dyDescent="0.3">
      <c r="B22" s="32" t="s">
        <v>432</v>
      </c>
      <c r="C22" s="32" t="s">
        <v>439</v>
      </c>
    </row>
    <row r="23" spans="2:3" x14ac:dyDescent="0.3">
      <c r="B23" s="32" t="s">
        <v>433</v>
      </c>
      <c r="C23" s="32" t="s">
        <v>440</v>
      </c>
    </row>
    <row r="24" spans="2:3" x14ac:dyDescent="0.3">
      <c r="B24" s="32" t="s">
        <v>434</v>
      </c>
      <c r="C24" s="32" t="s">
        <v>441</v>
      </c>
    </row>
    <row r="25" spans="2:3" x14ac:dyDescent="0.3">
      <c r="B25" s="32" t="s">
        <v>399</v>
      </c>
      <c r="C25" s="32" t="s">
        <v>400</v>
      </c>
    </row>
    <row r="26" spans="2:3" x14ac:dyDescent="0.3">
      <c r="B26" s="32" t="s">
        <v>401</v>
      </c>
      <c r="C26" s="32" t="s">
        <v>415</v>
      </c>
    </row>
    <row r="27" spans="2:3" x14ac:dyDescent="0.3">
      <c r="B27" s="32" t="s">
        <v>416</v>
      </c>
      <c r="C27" s="32" t="s">
        <v>417</v>
      </c>
    </row>
    <row r="28" spans="2:3" x14ac:dyDescent="0.3">
      <c r="B28" s="32" t="s">
        <v>418</v>
      </c>
      <c r="C28" s="32" t="s">
        <v>419</v>
      </c>
    </row>
    <row r="29" spans="2:3" x14ac:dyDescent="0.3">
      <c r="B29" s="32" t="s">
        <v>420</v>
      </c>
      <c r="C29" s="32" t="s">
        <v>422</v>
      </c>
    </row>
    <row r="30" spans="2:3" x14ac:dyDescent="0.3">
      <c r="B30" s="32" t="s">
        <v>421</v>
      </c>
      <c r="C30" s="32" t="s">
        <v>423</v>
      </c>
    </row>
    <row r="31" spans="2:3" x14ac:dyDescent="0.3">
      <c r="B31" s="32" t="s">
        <v>424</v>
      </c>
      <c r="C31" s="32" t="s">
        <v>426</v>
      </c>
    </row>
    <row r="32" spans="2:3" x14ac:dyDescent="0.3">
      <c r="B32" s="32" t="s">
        <v>425</v>
      </c>
      <c r="C32" s="32" t="s">
        <v>427</v>
      </c>
    </row>
  </sheetData>
  <hyperlinks>
    <hyperlink ref="B6" location="'Figur 3.1.a-b'!A1" display="Figur 3.1.a" xr:uid="{6EA91A9B-AE8B-4B7A-8D81-4A272F666C95}"/>
    <hyperlink ref="B7:C7" location="'Figur 3.1.a-b'!A1" display="Figur 3.1.b" xr:uid="{932DB539-AE1D-4EF4-8728-AADB4183E986}"/>
    <hyperlink ref="B6:C6" location="'Figur 3.1.a-b'!A1" display="Figur 3.1.a" xr:uid="{03B95EF2-7802-4A4E-B13C-DBBAF5CE7C4E}"/>
    <hyperlink ref="B8:C8" location="'Figur 3.2'!A1" display="Figur 3.2" xr:uid="{096F2474-86FD-4886-A7DE-0BE182933B59}"/>
    <hyperlink ref="B9:C9" location="'Figur 3.3'!A1" display="Figur 3.3" xr:uid="{30C1552C-50AD-4564-8007-7550FC85BB3D}"/>
    <hyperlink ref="B10:C10" location="'Figur 4.1'!A1" display="Figur 4.1" xr:uid="{67F8B904-3258-414F-84A5-0241179F45B1}"/>
    <hyperlink ref="B11:C11" location="'Figur 4.2'!A1" display="Figur 4.2" xr:uid="{F98FF69B-9A8D-4993-8705-9D3CDC58A6A3}"/>
    <hyperlink ref="B12:C12" location="'Figur 4.3'!A1" display="Figur 4.3" xr:uid="{34C93F0D-EBB1-46FD-87BF-FA86646281CC}"/>
    <hyperlink ref="B13:C13" location="'Figur 4.4'!A1" display="Figur 4.4" xr:uid="{BFA9DC04-1713-4A4D-AED6-FC94EA9CE6E8}"/>
    <hyperlink ref="B14:C14" location="'Figur 4.5'!A1" display="Figur 4.5" xr:uid="{51FC20E6-2B9C-43D9-B889-744599FB705A}"/>
    <hyperlink ref="B15:C15" location="'Figur 4.6'!A1" display="Figur 4.6" xr:uid="{CC777321-F0D9-4833-B0DE-B994BDFBDA63}"/>
    <hyperlink ref="B16:C16" location="'Figur 4.7'!A1" display="Figur 4.7" xr:uid="{F607099F-06D5-4B92-8C64-9B0512110B6C}"/>
    <hyperlink ref="B17:C17" location="'Figur 4.8'!A1" display="Figur 4.8" xr:uid="{EB8F1C11-6179-4014-B778-FAFB9284E90C}"/>
    <hyperlink ref="B18:C18" location="'Figur 5.1.a'!A1" display="Figur 5.1.a" xr:uid="{DE5DCD83-7CAE-4171-BD69-D25AF58A6B57}"/>
    <hyperlink ref="B19:C19" location="'Figur 5.1.b'!A1" display="Figur 5.1.b" xr:uid="{6E9C7CAD-7BEC-4F3F-82EF-D9329FB8C2FD}"/>
    <hyperlink ref="B20:C20" location="'Figur 5.2'!A1" display="Figur 5.2" xr:uid="{616C14CC-B662-4760-A003-63F255E25DAB}"/>
    <hyperlink ref="B21:C21" location="'Figur 5.3'!A1" display="Figur 5.3" xr:uid="{D26BF0FB-35D7-4700-AF39-416C7DEFC63C}"/>
    <hyperlink ref="B22:C22" location="'Figur 5.4'!A1" display="Figur 5.4" xr:uid="{80C1B5CA-60B0-4BC2-977F-5E65675F35A1}"/>
    <hyperlink ref="B23:C23" location="'Figur 5.5'!A1" display="Figur 5.5" xr:uid="{11EE8AE2-53B3-4404-B2CB-77CFD36507A9}"/>
    <hyperlink ref="B24:C24" location="'Figur 5.6'!A1" display="Figur 5.6" xr:uid="{6A4E95DB-8AB1-416E-A400-1B38D634D084}"/>
    <hyperlink ref="B25:C25" location="'Figur 6.1'!A1" display="Figur 6.1" xr:uid="{25E375B1-8F08-4D56-830C-328C657729E4}"/>
    <hyperlink ref="B26:C26" location="'Figur 6.2'!A1" display="Figur 6.2" xr:uid="{F39E42DD-02F0-4490-9501-39DBCE56CBE1}"/>
    <hyperlink ref="B27:C27" location="'Figur 6.3'!A1" display="Figur 6.3" xr:uid="{74843FA4-7E54-4E5B-A93D-395A1E6DD4C5}"/>
    <hyperlink ref="B28:C28" location="'Figur 6.4'!A1" display="Figur 6.4" xr:uid="{3FDE23E0-9B1D-4354-A062-B1FBB54E782F}"/>
    <hyperlink ref="B29:C29" location="'Figur 6.5a'!A1" display="Figur 6.5.a" xr:uid="{0D3C0558-3509-46C8-A886-932C12AD0189}"/>
    <hyperlink ref="B30:C30" location="'Figur 6.5b'!A1" display="Figur 6.5.b" xr:uid="{60828154-EEE4-4B83-9C47-41D3E4A7AB1D}"/>
    <hyperlink ref="B31:C31" location="'Figur 6.6.a'!A1" display="Figur 6.6.a" xr:uid="{58A6FF75-0DC8-4CB7-A8A0-FF9D72DEA39E}"/>
    <hyperlink ref="B32:C32" location="'Figur 6.6.b'!A1" display="Figur 6.6.b" xr:uid="{0A248E31-07D2-4868-8D29-A35E7F406D7A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A61A-E21A-4CBB-B7CF-6613D2E8811F}">
  <dimension ref="A2:O19"/>
  <sheetViews>
    <sheetView workbookViewId="0">
      <selection activeCell="D5" sqref="D5"/>
    </sheetView>
  </sheetViews>
  <sheetFormatPr defaultRowHeight="14.4" x14ac:dyDescent="0.3"/>
  <cols>
    <col min="1" max="1" width="18.88671875" bestFit="1" customWidth="1"/>
    <col min="2" max="2" width="18" bestFit="1" customWidth="1"/>
    <col min="3" max="3" width="12" bestFit="1" customWidth="1"/>
    <col min="4" max="4" width="19.6640625" bestFit="1" customWidth="1"/>
  </cols>
  <sheetData>
    <row r="2" spans="1:15" ht="23.4" x14ac:dyDescent="0.45">
      <c r="A2" s="14" t="s">
        <v>572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7"/>
      <c r="M2" s="7"/>
      <c r="N2" s="7"/>
      <c r="O2" s="7"/>
    </row>
    <row r="4" spans="1:15" x14ac:dyDescent="0.3">
      <c r="B4" t="s">
        <v>170</v>
      </c>
      <c r="C4" t="s">
        <v>169</v>
      </c>
      <c r="D4" t="s">
        <v>168</v>
      </c>
    </row>
    <row r="5" spans="1:15" x14ac:dyDescent="0.3">
      <c r="A5" t="s">
        <v>171</v>
      </c>
      <c r="B5">
        <v>42.46475476214767</v>
      </c>
      <c r="C5">
        <v>39.490126822018077</v>
      </c>
      <c r="D5">
        <v>18.045118630015221</v>
      </c>
    </row>
    <row r="19" spans="1:2" x14ac:dyDescent="0.3">
      <c r="A19" s="9" t="s">
        <v>282</v>
      </c>
      <c r="B19" t="s">
        <v>565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78BA1-A288-404B-90D1-1E79A3A8794B}">
  <dimension ref="A2:N19"/>
  <sheetViews>
    <sheetView workbookViewId="0"/>
  </sheetViews>
  <sheetFormatPr defaultRowHeight="14.4" x14ac:dyDescent="0.3"/>
  <cols>
    <col min="1" max="1" width="26.109375" bestFit="1" customWidth="1"/>
    <col min="2" max="2" width="18" bestFit="1" customWidth="1"/>
    <col min="3" max="3" width="12" bestFit="1" customWidth="1"/>
    <col min="4" max="4" width="19.6640625" bestFit="1" customWidth="1"/>
  </cols>
  <sheetData>
    <row r="2" spans="1:14" ht="23.4" x14ac:dyDescent="0.45">
      <c r="A2" s="14" t="s">
        <v>573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7"/>
      <c r="M2" s="7"/>
      <c r="N2" s="16"/>
    </row>
    <row r="4" spans="1:14" x14ac:dyDescent="0.3">
      <c r="B4" t="s">
        <v>170</v>
      </c>
      <c r="C4" t="s">
        <v>169</v>
      </c>
      <c r="D4" t="s">
        <v>168</v>
      </c>
    </row>
    <row r="5" spans="1:14" x14ac:dyDescent="0.3">
      <c r="A5" t="s">
        <v>172</v>
      </c>
      <c r="B5">
        <v>40.942823944636096</v>
      </c>
      <c r="C5">
        <v>46.306598102765953</v>
      </c>
      <c r="D5">
        <v>12.750577952597524</v>
      </c>
    </row>
    <row r="6" spans="1:14" x14ac:dyDescent="0.3">
      <c r="A6" t="s">
        <v>173</v>
      </c>
      <c r="B6">
        <v>37.266354250075857</v>
      </c>
      <c r="C6">
        <v>39.393078836418034</v>
      </c>
      <c r="D6">
        <v>23.340566913505434</v>
      </c>
    </row>
    <row r="7" spans="1:14" x14ac:dyDescent="0.3">
      <c r="A7" t="s">
        <v>174</v>
      </c>
      <c r="B7">
        <v>45.200616456690483</v>
      </c>
      <c r="C7">
        <v>35.31350715823114</v>
      </c>
      <c r="D7">
        <v>19.485876385077805</v>
      </c>
    </row>
    <row r="8" spans="1:14" x14ac:dyDescent="0.3">
      <c r="A8" t="s">
        <v>175</v>
      </c>
      <c r="B8">
        <v>47.352030427150623</v>
      </c>
      <c r="C8">
        <v>35.135429177832393</v>
      </c>
      <c r="D8">
        <v>17.512540395016369</v>
      </c>
    </row>
    <row r="9" spans="1:14" x14ac:dyDescent="0.3">
      <c r="A9" t="s">
        <v>176</v>
      </c>
      <c r="B9">
        <v>41.922346166636501</v>
      </c>
      <c r="C9">
        <v>40.220255873163431</v>
      </c>
      <c r="D9">
        <v>17.857399038853142</v>
      </c>
    </row>
    <row r="19" spans="1:2" x14ac:dyDescent="0.3">
      <c r="A19" s="9" t="s">
        <v>282</v>
      </c>
      <c r="B19" t="s">
        <v>574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8A365-C24A-4D08-B6F0-196855A97BDD}">
  <dimension ref="A2:M20"/>
  <sheetViews>
    <sheetView workbookViewId="0">
      <selection activeCell="A6" sqref="A6"/>
    </sheetView>
  </sheetViews>
  <sheetFormatPr defaultRowHeight="14.4" x14ac:dyDescent="0.3"/>
  <cols>
    <col min="1" max="1" width="16.5546875" bestFit="1" customWidth="1"/>
    <col min="2" max="2" width="15.33203125" bestFit="1" customWidth="1"/>
    <col min="3" max="3" width="12" bestFit="1" customWidth="1"/>
    <col min="4" max="4" width="13.5546875" bestFit="1" customWidth="1"/>
  </cols>
  <sheetData>
    <row r="2" spans="1:13" ht="23.4" x14ac:dyDescent="0.45">
      <c r="A2" s="14" t="s">
        <v>575</v>
      </c>
      <c r="B2" s="14"/>
      <c r="C2" s="14"/>
      <c r="D2" s="14"/>
      <c r="E2" s="14"/>
      <c r="F2" s="14"/>
      <c r="G2" s="14"/>
      <c r="H2" s="14"/>
      <c r="I2" s="14"/>
      <c r="J2" s="14"/>
      <c r="K2" s="41"/>
      <c r="L2" s="16"/>
      <c r="M2" s="16"/>
    </row>
    <row r="4" spans="1:13" x14ac:dyDescent="0.3">
      <c r="B4" t="s">
        <v>177</v>
      </c>
      <c r="C4" t="s">
        <v>169</v>
      </c>
      <c r="D4" t="s">
        <v>178</v>
      </c>
    </row>
    <row r="5" spans="1:13" x14ac:dyDescent="0.3">
      <c r="A5" t="s">
        <v>179</v>
      </c>
      <c r="B5">
        <v>26.916529798382062</v>
      </c>
      <c r="C5">
        <v>34.454692494180499</v>
      </c>
      <c r="D5">
        <v>38.628777707436932</v>
      </c>
    </row>
    <row r="6" spans="1:13" x14ac:dyDescent="0.3">
      <c r="A6" t="s">
        <v>180</v>
      </c>
      <c r="B6">
        <v>2.4915501556685999</v>
      </c>
      <c r="C6">
        <v>14.911848026547551</v>
      </c>
      <c r="D6">
        <v>82.596601817783792</v>
      </c>
    </row>
    <row r="7" spans="1:13" x14ac:dyDescent="0.3">
      <c r="A7" t="s">
        <v>181</v>
      </c>
      <c r="B7">
        <v>5.2968046812403387</v>
      </c>
      <c r="C7">
        <v>19.155979486360689</v>
      </c>
      <c r="D7">
        <v>75.547215832398933</v>
      </c>
    </row>
    <row r="20" spans="1:2" x14ac:dyDescent="0.3">
      <c r="A20" s="9" t="s">
        <v>453</v>
      </c>
      <c r="B20" t="s">
        <v>574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B69C1-3DC5-4588-8066-19E841D848BB}">
  <dimension ref="A2:K21"/>
  <sheetViews>
    <sheetView workbookViewId="0">
      <selection activeCell="A4" sqref="A4"/>
    </sheetView>
  </sheetViews>
  <sheetFormatPr defaultRowHeight="14.4" x14ac:dyDescent="0.3"/>
  <cols>
    <col min="1" max="1" width="18.109375" bestFit="1" customWidth="1"/>
    <col min="2" max="2" width="23" bestFit="1" customWidth="1"/>
  </cols>
  <sheetData>
    <row r="2" spans="1:11" ht="23.4" x14ac:dyDescent="0.45">
      <c r="A2" s="14" t="s">
        <v>576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x14ac:dyDescent="0.3">
      <c r="A4" s="30" t="s">
        <v>149</v>
      </c>
      <c r="B4" s="30" t="s">
        <v>150</v>
      </c>
    </row>
    <row r="5" spans="1:11" x14ac:dyDescent="0.3">
      <c r="A5" t="s">
        <v>167</v>
      </c>
      <c r="B5">
        <v>32.6</v>
      </c>
    </row>
    <row r="6" spans="1:11" x14ac:dyDescent="0.3">
      <c r="A6" t="s">
        <v>151</v>
      </c>
      <c r="B6">
        <v>13.700436174978403</v>
      </c>
    </row>
    <row r="7" spans="1:11" x14ac:dyDescent="0.3">
      <c r="A7" t="s">
        <v>152</v>
      </c>
      <c r="B7">
        <v>28.006345033645601</v>
      </c>
    </row>
    <row r="8" spans="1:11" x14ac:dyDescent="0.3">
      <c r="A8" t="s">
        <v>153</v>
      </c>
      <c r="B8">
        <v>46.887565759299257</v>
      </c>
    </row>
    <row r="9" spans="1:11" x14ac:dyDescent="0.3">
      <c r="A9" t="s">
        <v>154</v>
      </c>
      <c r="B9">
        <v>32.88634000940602</v>
      </c>
    </row>
    <row r="10" spans="1:11" x14ac:dyDescent="0.3">
      <c r="A10" t="s">
        <v>155</v>
      </c>
      <c r="B10">
        <v>67.942913542852153</v>
      </c>
    </row>
    <row r="21" spans="1:2" x14ac:dyDescent="0.3">
      <c r="A21" s="9" t="s">
        <v>282</v>
      </c>
      <c r="B21" t="s">
        <v>577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F07CA-3258-4037-94F5-1B70651F74D0}">
  <dimension ref="A2:L20"/>
  <sheetViews>
    <sheetView workbookViewId="0">
      <selection activeCell="A10" sqref="A10"/>
    </sheetView>
  </sheetViews>
  <sheetFormatPr defaultRowHeight="14.4" x14ac:dyDescent="0.3"/>
  <cols>
    <col min="1" max="1" width="14" customWidth="1"/>
    <col min="2" max="2" width="23" bestFit="1" customWidth="1"/>
  </cols>
  <sheetData>
    <row r="2" spans="1:12" ht="22.5" customHeight="1" x14ac:dyDescent="0.45">
      <c r="A2" s="14" t="s">
        <v>578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7"/>
    </row>
    <row r="4" spans="1:12" x14ac:dyDescent="0.3">
      <c r="A4" s="30" t="s">
        <v>156</v>
      </c>
      <c r="B4" s="30" t="s">
        <v>150</v>
      </c>
    </row>
    <row r="5" spans="1:12" x14ac:dyDescent="0.3">
      <c r="A5">
        <v>1</v>
      </c>
      <c r="B5">
        <v>17.124474048614502</v>
      </c>
    </row>
    <row r="6" spans="1:12" x14ac:dyDescent="0.3">
      <c r="A6">
        <v>2</v>
      </c>
      <c r="B6">
        <v>20.530927181243896</v>
      </c>
    </row>
    <row r="7" spans="1:12" x14ac:dyDescent="0.3">
      <c r="A7">
        <v>3</v>
      </c>
      <c r="B7">
        <v>18.692606687545776</v>
      </c>
    </row>
    <row r="8" spans="1:12" x14ac:dyDescent="0.3">
      <c r="A8">
        <v>4</v>
      </c>
      <c r="B8">
        <v>21.263124048709869</v>
      </c>
    </row>
    <row r="9" spans="1:12" x14ac:dyDescent="0.3">
      <c r="A9">
        <v>5</v>
      </c>
      <c r="B9">
        <v>25.361469388008118</v>
      </c>
    </row>
    <row r="10" spans="1:12" x14ac:dyDescent="0.3">
      <c r="A10">
        <v>6</v>
      </c>
      <c r="B10">
        <v>29.050919413566589</v>
      </c>
    </row>
    <row r="11" spans="1:12" x14ac:dyDescent="0.3">
      <c r="A11">
        <v>7</v>
      </c>
      <c r="B11">
        <v>33.705201745033264</v>
      </c>
    </row>
    <row r="12" spans="1:12" x14ac:dyDescent="0.3">
      <c r="A12">
        <v>8</v>
      </c>
      <c r="B12">
        <v>41.022694110870361</v>
      </c>
    </row>
    <row r="13" spans="1:12" x14ac:dyDescent="0.3">
      <c r="A13">
        <v>9</v>
      </c>
      <c r="B13">
        <v>53.691369295120239</v>
      </c>
    </row>
    <row r="14" spans="1:12" x14ac:dyDescent="0.3">
      <c r="A14">
        <v>10</v>
      </c>
      <c r="B14">
        <v>65.373945236206055</v>
      </c>
    </row>
    <row r="20" spans="1:2" x14ac:dyDescent="0.3">
      <c r="A20" s="9" t="s">
        <v>453</v>
      </c>
      <c r="B20" t="s">
        <v>577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42722-4E36-4550-B05B-BF005481F3DA}">
  <dimension ref="A2:W106"/>
  <sheetViews>
    <sheetView topLeftCell="A13" workbookViewId="0">
      <selection activeCell="E30" sqref="E30"/>
    </sheetView>
  </sheetViews>
  <sheetFormatPr defaultRowHeight="14.4" x14ac:dyDescent="0.3"/>
  <cols>
    <col min="1" max="1" width="19.109375" customWidth="1"/>
    <col min="2" max="2" width="18.44140625" bestFit="1" customWidth="1"/>
    <col min="3" max="3" width="20.44140625" bestFit="1" customWidth="1"/>
  </cols>
  <sheetData>
    <row r="2" spans="1:23" ht="22.5" customHeight="1" x14ac:dyDescent="0.45">
      <c r="A2" s="54" t="s">
        <v>581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2"/>
      <c r="T2" s="42"/>
      <c r="U2" s="42"/>
      <c r="V2" s="42"/>
      <c r="W2" s="16"/>
    </row>
    <row r="4" spans="1:23" x14ac:dyDescent="0.3">
      <c r="A4" s="48" t="s">
        <v>459</v>
      </c>
      <c r="B4" s="48" t="s">
        <v>597</v>
      </c>
      <c r="C4" s="48" t="s">
        <v>580</v>
      </c>
    </row>
    <row r="5" spans="1:23" x14ac:dyDescent="0.3">
      <c r="A5" s="16" t="s">
        <v>460</v>
      </c>
      <c r="B5" s="50">
        <v>580</v>
      </c>
      <c r="C5" s="46">
        <v>0.25544434785842896</v>
      </c>
    </row>
    <row r="6" spans="1:23" x14ac:dyDescent="0.3">
      <c r="A6" s="16" t="s">
        <v>461</v>
      </c>
      <c r="B6" s="50">
        <v>851</v>
      </c>
      <c r="C6" s="46">
        <v>0.32862368226051331</v>
      </c>
    </row>
    <row r="7" spans="1:23" x14ac:dyDescent="0.3">
      <c r="A7" s="16" t="s">
        <v>462</v>
      </c>
      <c r="B7" s="50">
        <v>751</v>
      </c>
      <c r="C7" s="46">
        <v>0.39964541792869568</v>
      </c>
    </row>
    <row r="8" spans="1:23" x14ac:dyDescent="0.3">
      <c r="A8" s="16" t="s">
        <v>463</v>
      </c>
      <c r="B8" s="50">
        <v>165</v>
      </c>
      <c r="C8" s="46">
        <v>0.28308942914009094</v>
      </c>
    </row>
    <row r="9" spans="1:23" x14ac:dyDescent="0.3">
      <c r="A9" s="47" t="s">
        <v>464</v>
      </c>
      <c r="B9" s="50">
        <v>201</v>
      </c>
      <c r="C9" s="46">
        <v>0.46569129824638367</v>
      </c>
    </row>
    <row r="10" spans="1:23" x14ac:dyDescent="0.3">
      <c r="A10" s="16" t="s">
        <v>465</v>
      </c>
      <c r="B10" s="50">
        <v>420</v>
      </c>
      <c r="C10" s="46">
        <v>0.23618339002132416</v>
      </c>
    </row>
    <row r="11" spans="1:23" x14ac:dyDescent="0.3">
      <c r="A11" s="16" t="s">
        <v>466</v>
      </c>
      <c r="B11" s="50">
        <v>151</v>
      </c>
      <c r="C11" s="46">
        <v>0.3577534556388855</v>
      </c>
    </row>
    <row r="12" spans="1:23" x14ac:dyDescent="0.3">
      <c r="A12" s="16" t="s">
        <v>467</v>
      </c>
      <c r="B12" s="50">
        <v>530</v>
      </c>
      <c r="C12" s="46">
        <v>0.22402472794055939</v>
      </c>
    </row>
    <row r="13" spans="1:23" x14ac:dyDescent="0.3">
      <c r="A13" s="16" t="s">
        <v>468</v>
      </c>
      <c r="B13" s="50">
        <v>400</v>
      </c>
      <c r="C13" s="46">
        <v>0.21715472638607025</v>
      </c>
    </row>
    <row r="14" spans="1:23" x14ac:dyDescent="0.3">
      <c r="A14" s="47" t="s">
        <v>469</v>
      </c>
      <c r="B14" s="50">
        <v>153</v>
      </c>
      <c r="C14" s="46">
        <v>0.2734622061252594</v>
      </c>
    </row>
    <row r="15" spans="1:23" x14ac:dyDescent="0.3">
      <c r="A15" s="47" t="s">
        <v>470</v>
      </c>
      <c r="B15" s="50">
        <v>810</v>
      </c>
      <c r="C15" s="46">
        <v>0.23380269110202789</v>
      </c>
    </row>
    <row r="16" spans="1:23" x14ac:dyDescent="0.3">
      <c r="A16" s="47" t="s">
        <v>471</v>
      </c>
      <c r="B16" s="50">
        <v>155</v>
      </c>
      <c r="C16" s="46">
        <v>0.44021019339561462</v>
      </c>
    </row>
    <row r="17" spans="1:6" x14ac:dyDescent="0.3">
      <c r="A17" s="16" t="s">
        <v>472</v>
      </c>
      <c r="B17" s="50">
        <v>240</v>
      </c>
      <c r="C17" s="46">
        <v>0.41171514987945557</v>
      </c>
    </row>
    <row r="18" spans="1:6" x14ac:dyDescent="0.3">
      <c r="A18" s="16" t="s">
        <v>473</v>
      </c>
      <c r="B18" s="50">
        <v>561</v>
      </c>
      <c r="C18" s="46">
        <v>0.2580350935459137</v>
      </c>
    </row>
    <row r="19" spans="1:6" x14ac:dyDescent="0.3">
      <c r="A19" s="16" t="s">
        <v>474</v>
      </c>
      <c r="B19" s="50">
        <v>430</v>
      </c>
      <c r="C19" s="46">
        <v>0.2396702915430069</v>
      </c>
    </row>
    <row r="20" spans="1:6" x14ac:dyDescent="0.3">
      <c r="A20" s="47" t="s">
        <v>475</v>
      </c>
      <c r="B20" s="50">
        <v>563</v>
      </c>
      <c r="C20" s="46">
        <v>0.29536989331245422</v>
      </c>
    </row>
    <row r="21" spans="1:6" x14ac:dyDescent="0.3">
      <c r="A21" s="16" t="s">
        <v>476</v>
      </c>
      <c r="B21" s="50">
        <v>710</v>
      </c>
      <c r="C21" s="46">
        <v>0.30739983916282654</v>
      </c>
    </row>
    <row r="22" spans="1:6" x14ac:dyDescent="0.3">
      <c r="A22" s="16" t="s">
        <v>477</v>
      </c>
      <c r="B22" s="50">
        <v>320</v>
      </c>
      <c r="C22" s="46">
        <v>0.25104129314422607</v>
      </c>
    </row>
    <row r="23" spans="1:6" x14ac:dyDescent="0.3">
      <c r="A23" s="16" t="s">
        <v>478</v>
      </c>
      <c r="B23" s="50">
        <v>210</v>
      </c>
      <c r="C23" s="46">
        <v>0.38905209302902222</v>
      </c>
    </row>
    <row r="24" spans="1:6" x14ac:dyDescent="0.3">
      <c r="A24" s="16" t="s">
        <v>479</v>
      </c>
      <c r="B24" s="50">
        <v>607</v>
      </c>
      <c r="C24" s="46">
        <v>0.27829951047897339</v>
      </c>
    </row>
    <row r="25" spans="1:6" x14ac:dyDescent="0.3">
      <c r="A25" s="16" t="s">
        <v>480</v>
      </c>
      <c r="B25" s="50">
        <v>147</v>
      </c>
      <c r="C25" s="46">
        <v>0.52428364753723145</v>
      </c>
    </row>
    <row r="26" spans="1:6" x14ac:dyDescent="0.3">
      <c r="A26" s="16" t="s">
        <v>481</v>
      </c>
      <c r="B26" s="50">
        <v>813</v>
      </c>
      <c r="C26" s="46">
        <v>0.21336273849010468</v>
      </c>
    </row>
    <row r="27" spans="1:6" x14ac:dyDescent="0.3">
      <c r="A27" s="16" t="s">
        <v>482</v>
      </c>
      <c r="B27" s="50">
        <v>250</v>
      </c>
      <c r="C27" s="46">
        <v>0.2955150306224823</v>
      </c>
    </row>
    <row r="28" spans="1:6" x14ac:dyDescent="0.3">
      <c r="A28" s="47" t="s">
        <v>483</v>
      </c>
      <c r="B28" s="50">
        <v>190</v>
      </c>
      <c r="C28" s="46">
        <v>0.44804930686950684</v>
      </c>
    </row>
    <row r="29" spans="1:6" x14ac:dyDescent="0.3">
      <c r="A29" s="16" t="s">
        <v>484</v>
      </c>
      <c r="B29" s="50">
        <v>157</v>
      </c>
      <c r="C29" s="46">
        <v>0.53222465515136719</v>
      </c>
      <c r="E29" s="9" t="s">
        <v>282</v>
      </c>
      <c r="F29" t="s">
        <v>579</v>
      </c>
    </row>
    <row r="30" spans="1:6" x14ac:dyDescent="0.3">
      <c r="A30" s="16" t="s">
        <v>485</v>
      </c>
      <c r="B30" s="50">
        <v>159</v>
      </c>
      <c r="C30" s="46">
        <v>0.38677248358726501</v>
      </c>
    </row>
    <row r="31" spans="1:6" x14ac:dyDescent="0.3">
      <c r="A31" s="16" t="s">
        <v>486</v>
      </c>
      <c r="B31" s="50">
        <v>161</v>
      </c>
      <c r="C31" s="46">
        <v>0.34370461106300354</v>
      </c>
    </row>
    <row r="32" spans="1:6" x14ac:dyDescent="0.3">
      <c r="A32" s="16" t="s">
        <v>487</v>
      </c>
      <c r="B32" s="50">
        <v>253</v>
      </c>
      <c r="C32" s="46">
        <v>0.39678996801376343</v>
      </c>
    </row>
    <row r="33" spans="1:3" x14ac:dyDescent="0.3">
      <c r="A33" s="16" t="s">
        <v>488</v>
      </c>
      <c r="B33" s="50">
        <v>270</v>
      </c>
      <c r="C33" s="46">
        <v>0.28219082951545715</v>
      </c>
    </row>
    <row r="34" spans="1:3" x14ac:dyDescent="0.3">
      <c r="A34" s="16" t="s">
        <v>489</v>
      </c>
      <c r="B34" s="50">
        <v>376</v>
      </c>
      <c r="C34" s="46">
        <v>0.22449840605258942</v>
      </c>
    </row>
    <row r="35" spans="1:3" x14ac:dyDescent="0.3">
      <c r="A35" s="16" t="s">
        <v>490</v>
      </c>
      <c r="B35" s="50">
        <v>510</v>
      </c>
      <c r="C35" s="46">
        <v>0.24471545219421387</v>
      </c>
    </row>
    <row r="36" spans="1:3" x14ac:dyDescent="0.3">
      <c r="A36" s="47" t="s">
        <v>491</v>
      </c>
      <c r="B36" s="50">
        <v>260</v>
      </c>
      <c r="C36" s="46">
        <v>0.22818709909915924</v>
      </c>
    </row>
    <row r="37" spans="1:3" x14ac:dyDescent="0.3">
      <c r="A37" s="16" t="s">
        <v>492</v>
      </c>
      <c r="B37" s="50">
        <v>766</v>
      </c>
      <c r="C37" s="46">
        <v>0.24521726369857788</v>
      </c>
    </row>
    <row r="38" spans="1:3" x14ac:dyDescent="0.3">
      <c r="A38" s="47" t="s">
        <v>493</v>
      </c>
      <c r="B38" s="50">
        <v>217</v>
      </c>
      <c r="C38" s="46">
        <v>0.33137279748916626</v>
      </c>
    </row>
    <row r="39" spans="1:3" x14ac:dyDescent="0.3">
      <c r="A39" s="16" t="s">
        <v>494</v>
      </c>
      <c r="B39" s="50">
        <v>163</v>
      </c>
      <c r="C39" s="46">
        <v>0.33607372641563416</v>
      </c>
    </row>
    <row r="40" spans="1:3" x14ac:dyDescent="0.3">
      <c r="A40" s="16" t="s">
        <v>495</v>
      </c>
      <c r="B40" s="50">
        <v>657</v>
      </c>
      <c r="C40" s="46">
        <v>0.27426847815513611</v>
      </c>
    </row>
    <row r="41" spans="1:3" x14ac:dyDescent="0.3">
      <c r="A41" s="47" t="s">
        <v>496</v>
      </c>
      <c r="B41" s="50">
        <v>219</v>
      </c>
      <c r="C41" s="46">
        <v>0.35608071088790894</v>
      </c>
    </row>
    <row r="42" spans="1:3" x14ac:dyDescent="0.3">
      <c r="A42" s="47" t="s">
        <v>497</v>
      </c>
      <c r="B42" s="50">
        <v>860</v>
      </c>
      <c r="C42" s="46">
        <v>0.21719394624233246</v>
      </c>
    </row>
    <row r="43" spans="1:3" x14ac:dyDescent="0.3">
      <c r="A43" s="47" t="s">
        <v>498</v>
      </c>
      <c r="B43" s="50">
        <v>316</v>
      </c>
      <c r="C43" s="46">
        <v>0.27380183339118958</v>
      </c>
    </row>
    <row r="44" spans="1:3" x14ac:dyDescent="0.3">
      <c r="A44" s="16" t="s">
        <v>499</v>
      </c>
      <c r="B44" s="50">
        <v>661</v>
      </c>
      <c r="C44" s="46">
        <v>0.24057403206825256</v>
      </c>
    </row>
    <row r="45" spans="1:3" x14ac:dyDescent="0.3">
      <c r="A45" s="16" t="s">
        <v>500</v>
      </c>
      <c r="B45" s="50">
        <v>615</v>
      </c>
      <c r="C45" s="46">
        <v>0.27892342209815979</v>
      </c>
    </row>
    <row r="46" spans="1:3" x14ac:dyDescent="0.3">
      <c r="A46" s="16" t="s">
        <v>501</v>
      </c>
      <c r="B46" s="50">
        <v>167</v>
      </c>
      <c r="C46" s="46">
        <v>0.34015130996704102</v>
      </c>
    </row>
    <row r="47" spans="1:3" x14ac:dyDescent="0.3">
      <c r="A47" s="47" t="s">
        <v>502</v>
      </c>
      <c r="B47" s="50">
        <v>169</v>
      </c>
      <c r="C47" s="46">
        <v>0.31419071555137634</v>
      </c>
    </row>
    <row r="48" spans="1:3" x14ac:dyDescent="0.3">
      <c r="A48" s="47" t="s">
        <v>503</v>
      </c>
      <c r="B48" s="50">
        <v>223</v>
      </c>
      <c r="C48" s="46">
        <v>0.51521962881088257</v>
      </c>
    </row>
    <row r="49" spans="1:3" x14ac:dyDescent="0.3">
      <c r="A49" s="16" t="s">
        <v>504</v>
      </c>
      <c r="B49" s="50">
        <v>756</v>
      </c>
      <c r="C49" s="46">
        <v>0.25649139285087585</v>
      </c>
    </row>
    <row r="50" spans="1:3" x14ac:dyDescent="0.3">
      <c r="A50" s="47" t="s">
        <v>505</v>
      </c>
      <c r="B50" s="50">
        <v>183</v>
      </c>
      <c r="C50" s="46">
        <v>0.25407135486602783</v>
      </c>
    </row>
    <row r="51" spans="1:3" x14ac:dyDescent="0.3">
      <c r="A51" s="16" t="s">
        <v>506</v>
      </c>
      <c r="B51" s="50">
        <v>849</v>
      </c>
      <c r="C51" s="46">
        <v>0.23344691097736359</v>
      </c>
    </row>
    <row r="52" spans="1:3" x14ac:dyDescent="0.3">
      <c r="A52" s="16" t="s">
        <v>507</v>
      </c>
      <c r="B52" s="50">
        <v>326</v>
      </c>
      <c r="C52" s="46">
        <v>0.19299010932445526</v>
      </c>
    </row>
    <row r="53" spans="1:3" x14ac:dyDescent="0.3">
      <c r="A53" s="16" t="s">
        <v>508</v>
      </c>
      <c r="B53" s="50">
        <v>440</v>
      </c>
      <c r="C53" s="46">
        <v>0.26424819231033325</v>
      </c>
    </row>
    <row r="54" spans="1:3" x14ac:dyDescent="0.3">
      <c r="A54" s="16" t="s">
        <v>509</v>
      </c>
      <c r="B54" s="50">
        <v>621</v>
      </c>
      <c r="C54" s="46">
        <v>0.31218835711479187</v>
      </c>
    </row>
    <row r="55" spans="1:3" x14ac:dyDescent="0.3">
      <c r="A55" s="47" t="s">
        <v>510</v>
      </c>
      <c r="B55" s="50">
        <v>101</v>
      </c>
      <c r="C55" s="46">
        <v>0.44411358237266541</v>
      </c>
    </row>
    <row r="56" spans="1:3" x14ac:dyDescent="0.3">
      <c r="A56" s="47" t="s">
        <v>511</v>
      </c>
      <c r="B56" s="50">
        <v>259</v>
      </c>
      <c r="C56" s="46">
        <v>0.31975767016410828</v>
      </c>
    </row>
    <row r="57" spans="1:3" x14ac:dyDescent="0.3">
      <c r="A57" s="16" t="s">
        <v>512</v>
      </c>
      <c r="B57" s="50">
        <v>482</v>
      </c>
      <c r="C57" s="46">
        <v>0.17864339053630829</v>
      </c>
    </row>
    <row r="58" spans="1:3" x14ac:dyDescent="0.3">
      <c r="A58" s="16" t="s">
        <v>513</v>
      </c>
      <c r="B58" s="50">
        <v>350</v>
      </c>
      <c r="C58" s="46">
        <v>0.3477485179901123</v>
      </c>
    </row>
    <row r="59" spans="1:3" x14ac:dyDescent="0.3">
      <c r="A59" s="16" t="s">
        <v>514</v>
      </c>
      <c r="B59" s="50">
        <v>665</v>
      </c>
      <c r="C59" s="46">
        <v>0.18610577285289764</v>
      </c>
    </row>
    <row r="60" spans="1:3" x14ac:dyDescent="0.3">
      <c r="A60" s="16" t="s">
        <v>515</v>
      </c>
      <c r="B60" s="50">
        <v>360</v>
      </c>
      <c r="C60" s="46">
        <v>0.1722787618637085</v>
      </c>
    </row>
    <row r="61" spans="1:3" x14ac:dyDescent="0.3">
      <c r="A61" s="47" t="s">
        <v>516</v>
      </c>
      <c r="B61" s="50">
        <v>173</v>
      </c>
      <c r="C61" s="46">
        <v>0.50029867887496948</v>
      </c>
    </row>
    <row r="62" spans="1:3" x14ac:dyDescent="0.3">
      <c r="A62" s="47" t="s">
        <v>517</v>
      </c>
      <c r="B62" s="50">
        <v>825</v>
      </c>
      <c r="C62" s="46">
        <v>0.19573462009429932</v>
      </c>
    </row>
    <row r="63" spans="1:3" x14ac:dyDescent="0.3">
      <c r="A63" s="16" t="s">
        <v>518</v>
      </c>
      <c r="B63" s="50">
        <v>846</v>
      </c>
      <c r="C63" s="46">
        <v>0.23548403382301331</v>
      </c>
    </row>
    <row r="64" spans="1:3" x14ac:dyDescent="0.3">
      <c r="A64" s="16" t="s">
        <v>519</v>
      </c>
      <c r="B64" s="50">
        <v>410</v>
      </c>
      <c r="C64" s="46">
        <v>0.28779473900794983</v>
      </c>
    </row>
    <row r="65" spans="1:3" x14ac:dyDescent="0.3">
      <c r="A65" s="47" t="s">
        <v>520</v>
      </c>
      <c r="B65" s="50">
        <v>773</v>
      </c>
      <c r="C65" s="46">
        <v>0.20002979040145874</v>
      </c>
    </row>
    <row r="66" spans="1:3" x14ac:dyDescent="0.3">
      <c r="A66" s="16" t="s">
        <v>521</v>
      </c>
      <c r="B66" s="50">
        <v>707</v>
      </c>
      <c r="C66" s="46">
        <v>0.20131015777587891</v>
      </c>
    </row>
    <row r="67" spans="1:3" x14ac:dyDescent="0.3">
      <c r="A67" s="16" t="s">
        <v>522</v>
      </c>
      <c r="B67" s="50">
        <v>480</v>
      </c>
      <c r="C67" s="46">
        <v>0.22352613508701324</v>
      </c>
    </row>
    <row r="68" spans="1:3" x14ac:dyDescent="0.3">
      <c r="A68" s="16" t="s">
        <v>523</v>
      </c>
      <c r="B68" s="50">
        <v>450</v>
      </c>
      <c r="C68" s="46">
        <v>0.24779888987541199</v>
      </c>
    </row>
    <row r="69" spans="1:3" x14ac:dyDescent="0.3">
      <c r="A69" s="47" t="s">
        <v>524</v>
      </c>
      <c r="B69" s="50">
        <v>370</v>
      </c>
      <c r="C69" s="46">
        <v>0.26209753751754761</v>
      </c>
    </row>
    <row r="70" spans="1:3" x14ac:dyDescent="0.3">
      <c r="A70" s="16" t="s">
        <v>525</v>
      </c>
      <c r="B70" s="50">
        <v>727</v>
      </c>
      <c r="C70" s="46">
        <v>0.30584445595741272</v>
      </c>
    </row>
    <row r="71" spans="1:3" x14ac:dyDescent="0.3">
      <c r="A71" s="16" t="s">
        <v>526</v>
      </c>
      <c r="B71" s="50">
        <v>461</v>
      </c>
      <c r="C71" s="46">
        <v>0.32612559199333191</v>
      </c>
    </row>
    <row r="72" spans="1:3" x14ac:dyDescent="0.3">
      <c r="A72" s="16" t="s">
        <v>527</v>
      </c>
      <c r="B72" s="50">
        <v>306</v>
      </c>
      <c r="C72" s="46">
        <v>0.20691023766994476</v>
      </c>
    </row>
    <row r="73" spans="1:3" x14ac:dyDescent="0.3">
      <c r="A73" s="16" t="s">
        <v>528</v>
      </c>
      <c r="B73" s="50">
        <v>730</v>
      </c>
      <c r="C73" s="46">
        <v>0.27007776498794556</v>
      </c>
    </row>
    <row r="74" spans="1:3" x14ac:dyDescent="0.3">
      <c r="A74" s="16" t="s">
        <v>529</v>
      </c>
      <c r="B74" s="50">
        <v>840</v>
      </c>
      <c r="C74" s="46">
        <v>0.28713864088058472</v>
      </c>
    </row>
    <row r="75" spans="1:3" x14ac:dyDescent="0.3">
      <c r="A75" s="47" t="s">
        <v>530</v>
      </c>
      <c r="B75" s="50">
        <v>760</v>
      </c>
      <c r="C75" s="46">
        <v>0.21383193135261536</v>
      </c>
    </row>
    <row r="76" spans="1:3" x14ac:dyDescent="0.3">
      <c r="A76" s="16" t="s">
        <v>531</v>
      </c>
      <c r="B76" s="50">
        <v>329</v>
      </c>
      <c r="C76" s="46">
        <v>0.28470170497894287</v>
      </c>
    </row>
    <row r="77" spans="1:3" x14ac:dyDescent="0.3">
      <c r="A77" s="16" t="s">
        <v>532</v>
      </c>
      <c r="B77" s="50">
        <v>265</v>
      </c>
      <c r="C77" s="46">
        <v>0.38577744364738464</v>
      </c>
    </row>
    <row r="78" spans="1:3" x14ac:dyDescent="0.3">
      <c r="A78" s="16" t="s">
        <v>533</v>
      </c>
      <c r="B78" s="50">
        <v>230</v>
      </c>
      <c r="C78" s="46">
        <v>0.52159363031387329</v>
      </c>
    </row>
    <row r="79" spans="1:3" x14ac:dyDescent="0.3">
      <c r="A79" s="47" t="s">
        <v>534</v>
      </c>
      <c r="B79" s="50">
        <v>175</v>
      </c>
      <c r="C79" s="46">
        <v>0.34133297204971313</v>
      </c>
    </row>
    <row r="80" spans="1:3" x14ac:dyDescent="0.3">
      <c r="A80" s="47" t="s">
        <v>535</v>
      </c>
      <c r="B80" s="50">
        <v>741</v>
      </c>
      <c r="C80" s="46">
        <v>0.20678563416004181</v>
      </c>
    </row>
    <row r="81" spans="1:3" x14ac:dyDescent="0.3">
      <c r="A81" s="16" t="s">
        <v>536</v>
      </c>
      <c r="B81" s="50">
        <v>740</v>
      </c>
      <c r="C81" s="46">
        <v>0.31803622841835022</v>
      </c>
    </row>
    <row r="82" spans="1:3" x14ac:dyDescent="0.3">
      <c r="A82" s="16" t="s">
        <v>537</v>
      </c>
      <c r="B82" s="50">
        <v>746</v>
      </c>
      <c r="C82" s="46">
        <v>0.37414199113845825</v>
      </c>
    </row>
    <row r="83" spans="1:3" x14ac:dyDescent="0.3">
      <c r="A83" s="16" t="s">
        <v>538</v>
      </c>
      <c r="B83" s="50">
        <v>779</v>
      </c>
      <c r="C83" s="46">
        <v>0.22735790908336639</v>
      </c>
    </row>
    <row r="84" spans="1:3" x14ac:dyDescent="0.3">
      <c r="A84" s="16" t="s">
        <v>539</v>
      </c>
      <c r="B84" s="50">
        <v>330</v>
      </c>
      <c r="C84" s="46">
        <v>0.23628614842891693</v>
      </c>
    </row>
    <row r="85" spans="1:3" x14ac:dyDescent="0.3">
      <c r="A85" s="47" t="s">
        <v>540</v>
      </c>
      <c r="B85" s="50">
        <v>269</v>
      </c>
      <c r="C85" s="46">
        <v>0.4177798330783844</v>
      </c>
    </row>
    <row r="86" spans="1:3" x14ac:dyDescent="0.3">
      <c r="A86" s="47" t="s">
        <v>541</v>
      </c>
      <c r="B86" s="50">
        <v>340</v>
      </c>
      <c r="C86" s="46">
        <v>0.27183705568313599</v>
      </c>
    </row>
    <row r="87" spans="1:3" x14ac:dyDescent="0.3">
      <c r="A87" s="16" t="s">
        <v>542</v>
      </c>
      <c r="B87" s="50">
        <v>336</v>
      </c>
      <c r="C87" s="46">
        <v>0.27189505100250244</v>
      </c>
    </row>
    <row r="88" spans="1:3" x14ac:dyDescent="0.3">
      <c r="A88" s="16" t="s">
        <v>543</v>
      </c>
      <c r="B88" s="50">
        <v>671</v>
      </c>
      <c r="C88" s="46">
        <v>0.2175188809633255</v>
      </c>
    </row>
    <row r="89" spans="1:3" x14ac:dyDescent="0.3">
      <c r="A89" s="16" t="s">
        <v>544</v>
      </c>
      <c r="B89" s="50">
        <v>479</v>
      </c>
      <c r="C89" s="46">
        <v>0.24514240026473999</v>
      </c>
    </row>
    <row r="90" spans="1:3" x14ac:dyDescent="0.3">
      <c r="A90" s="16" t="s">
        <v>545</v>
      </c>
      <c r="B90" s="50">
        <v>706</v>
      </c>
      <c r="C90" s="46">
        <v>0.28318804502487183</v>
      </c>
    </row>
    <row r="91" spans="1:3" x14ac:dyDescent="0.3">
      <c r="A91" s="47" t="s">
        <v>546</v>
      </c>
      <c r="B91" s="50">
        <v>540</v>
      </c>
      <c r="C91" s="46">
        <v>0.26855415105819702</v>
      </c>
    </row>
    <row r="92" spans="1:3" x14ac:dyDescent="0.3">
      <c r="A92" s="16" t="s">
        <v>547</v>
      </c>
      <c r="B92" s="50">
        <v>787</v>
      </c>
      <c r="C92" s="46">
        <v>0.20324154198169708</v>
      </c>
    </row>
    <row r="93" spans="1:3" x14ac:dyDescent="0.3">
      <c r="A93" s="47" t="s">
        <v>548</v>
      </c>
      <c r="B93" s="50">
        <v>185</v>
      </c>
      <c r="C93" s="46">
        <v>0.33305171132087708</v>
      </c>
    </row>
    <row r="94" spans="1:3" x14ac:dyDescent="0.3">
      <c r="A94" s="47" t="s">
        <v>549</v>
      </c>
      <c r="B94" s="50">
        <v>550</v>
      </c>
      <c r="C94" s="46">
        <v>0.20073159039020538</v>
      </c>
    </row>
    <row r="95" spans="1:3" x14ac:dyDescent="0.3">
      <c r="A95" s="47" t="s">
        <v>550</v>
      </c>
      <c r="B95" s="50">
        <v>187</v>
      </c>
      <c r="C95" s="46">
        <v>0.39741602540016174</v>
      </c>
    </row>
    <row r="96" spans="1:3" x14ac:dyDescent="0.3">
      <c r="A96" s="16" t="s">
        <v>551</v>
      </c>
      <c r="B96" s="50">
        <v>573</v>
      </c>
      <c r="C96" s="46">
        <v>0.21394066512584686</v>
      </c>
    </row>
    <row r="97" spans="1:3" x14ac:dyDescent="0.3">
      <c r="A97" s="16" t="s">
        <v>552</v>
      </c>
      <c r="B97" s="50">
        <v>575</v>
      </c>
      <c r="C97" s="46">
        <v>0.22544287145137787</v>
      </c>
    </row>
    <row r="98" spans="1:3" x14ac:dyDescent="0.3">
      <c r="A98" s="16" t="s">
        <v>553</v>
      </c>
      <c r="B98" s="50">
        <v>630</v>
      </c>
      <c r="C98" s="46">
        <v>0.29843926429748535</v>
      </c>
    </row>
    <row r="99" spans="1:3" x14ac:dyDescent="0.3">
      <c r="A99" s="16" t="s">
        <v>554</v>
      </c>
      <c r="B99" s="50">
        <v>820</v>
      </c>
      <c r="C99" s="46">
        <v>0.1990617960691452</v>
      </c>
    </row>
    <row r="100" spans="1:3" x14ac:dyDescent="0.3">
      <c r="A100" s="16" t="s">
        <v>555</v>
      </c>
      <c r="B100" s="50">
        <v>791</v>
      </c>
      <c r="C100" s="46">
        <v>0.26757451891899109</v>
      </c>
    </row>
    <row r="101" spans="1:3" x14ac:dyDescent="0.3">
      <c r="A101" s="16" t="s">
        <v>556</v>
      </c>
      <c r="B101" s="50">
        <v>390</v>
      </c>
      <c r="C101" s="46">
        <v>0.23211382329463959</v>
      </c>
    </row>
    <row r="102" spans="1:3" x14ac:dyDescent="0.3">
      <c r="A102" s="47" t="s">
        <v>557</v>
      </c>
      <c r="B102" s="50">
        <v>492</v>
      </c>
      <c r="C102" s="46">
        <v>0.20977878570556641</v>
      </c>
    </row>
    <row r="106" spans="1:3" x14ac:dyDescent="0.3">
      <c r="A106" s="9"/>
    </row>
  </sheetData>
  <mergeCells count="1">
    <mergeCell ref="A2:R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3DC3A-FCCE-45AD-9ADE-C8C2FDCA2810}">
  <dimension ref="A2:K19"/>
  <sheetViews>
    <sheetView workbookViewId="0">
      <selection activeCell="A11" sqref="A11"/>
    </sheetView>
  </sheetViews>
  <sheetFormatPr defaultRowHeight="14.4" x14ac:dyDescent="0.3"/>
  <cols>
    <col min="1" max="1" width="30.88671875" customWidth="1"/>
  </cols>
  <sheetData>
    <row r="2" spans="1:11" ht="22.5" customHeight="1" x14ac:dyDescent="0.45">
      <c r="A2" s="14" t="s">
        <v>582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x14ac:dyDescent="0.3">
      <c r="A4" t="s">
        <v>442</v>
      </c>
      <c r="B4" t="s">
        <v>443</v>
      </c>
      <c r="C4" t="s">
        <v>454</v>
      </c>
    </row>
    <row r="5" spans="1:11" x14ac:dyDescent="0.3">
      <c r="A5" t="s">
        <v>444</v>
      </c>
      <c r="B5">
        <v>171.17187930561019</v>
      </c>
      <c r="C5" s="43">
        <f>0.3960920800553*100</f>
        <v>39.60920800553</v>
      </c>
    </row>
    <row r="6" spans="1:11" x14ac:dyDescent="0.3">
      <c r="A6" t="s">
        <v>445</v>
      </c>
      <c r="B6">
        <v>215.03456062319057</v>
      </c>
      <c r="C6" s="43">
        <f>0.497590414655367*100</f>
        <v>49.759041465536704</v>
      </c>
    </row>
    <row r="7" spans="1:11" x14ac:dyDescent="0.3">
      <c r="A7" t="s">
        <v>446</v>
      </c>
      <c r="B7">
        <v>45.945294288435704</v>
      </c>
      <c r="C7" s="43">
        <f>0.106317505289334*100</f>
        <v>10.631750528933399</v>
      </c>
    </row>
    <row r="8" spans="1:11" x14ac:dyDescent="0.3">
      <c r="C8" s="31"/>
    </row>
    <row r="9" spans="1:11" x14ac:dyDescent="0.3">
      <c r="A9" t="s">
        <v>447</v>
      </c>
      <c r="B9" t="s">
        <v>443</v>
      </c>
      <c r="C9" s="31" t="s">
        <v>454</v>
      </c>
    </row>
    <row r="10" spans="1:11" x14ac:dyDescent="0.3">
      <c r="A10" t="s">
        <v>444</v>
      </c>
      <c r="B10">
        <v>183.41769909550234</v>
      </c>
      <c r="C10" s="43">
        <f>0.424428932184502*100</f>
        <v>42.442893218450202</v>
      </c>
    </row>
    <row r="11" spans="1:11" x14ac:dyDescent="0.3">
      <c r="A11" t="s">
        <v>445</v>
      </c>
      <c r="B11">
        <v>202.76501877695074</v>
      </c>
      <c r="C11" s="43">
        <f>0.469198669639085*100</f>
        <v>46.919866963908504</v>
      </c>
    </row>
    <row r="12" spans="1:11" x14ac:dyDescent="0.3">
      <c r="A12" t="s">
        <v>446</v>
      </c>
      <c r="B12">
        <v>49.069004038365691</v>
      </c>
      <c r="C12" s="43">
        <f>0.113545776062302*100</f>
        <v>11.354577606230199</v>
      </c>
    </row>
    <row r="19" spans="1:2" x14ac:dyDescent="0.3">
      <c r="A19" s="9" t="s">
        <v>453</v>
      </c>
      <c r="B19" t="s">
        <v>583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DC8D-6827-4C09-8394-C7F01654AC0A}">
  <dimension ref="A2:K20"/>
  <sheetViews>
    <sheetView workbookViewId="0">
      <selection activeCell="B8" sqref="B8"/>
    </sheetView>
  </sheetViews>
  <sheetFormatPr defaultRowHeight="14.4" x14ac:dyDescent="0.3"/>
  <cols>
    <col min="1" max="1" width="18.5546875" customWidth="1"/>
    <col min="2" max="2" width="23.5546875" bestFit="1" customWidth="1"/>
  </cols>
  <sheetData>
    <row r="2" spans="1:11" ht="22.5" customHeight="1" x14ac:dyDescent="0.45">
      <c r="A2" s="14" t="s">
        <v>584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x14ac:dyDescent="0.3">
      <c r="A4" s="30" t="s">
        <v>157</v>
      </c>
      <c r="B4" s="30" t="s">
        <v>150</v>
      </c>
      <c r="C4" s="30"/>
    </row>
    <row r="5" spans="1:11" x14ac:dyDescent="0.3">
      <c r="A5" t="s">
        <v>197</v>
      </c>
      <c r="B5">
        <v>29.358062148094177</v>
      </c>
    </row>
    <row r="6" spans="1:11" x14ac:dyDescent="0.3">
      <c r="A6" s="6" t="s">
        <v>198</v>
      </c>
      <c r="B6">
        <v>31.961432099342346</v>
      </c>
    </row>
    <row r="7" spans="1:11" x14ac:dyDescent="0.3">
      <c r="A7" t="s">
        <v>199</v>
      </c>
      <c r="B7">
        <v>35.316658020019531</v>
      </c>
    </row>
    <row r="8" spans="1:11" x14ac:dyDescent="0.3">
      <c r="A8" t="s">
        <v>200</v>
      </c>
      <c r="B8">
        <v>38.363984227180481</v>
      </c>
    </row>
    <row r="9" spans="1:11" x14ac:dyDescent="0.3">
      <c r="A9" t="s">
        <v>201</v>
      </c>
      <c r="B9">
        <v>40.490412712097168</v>
      </c>
    </row>
    <row r="20" spans="1:2" x14ac:dyDescent="0.3">
      <c r="A20" s="9" t="s">
        <v>453</v>
      </c>
      <c r="B20" t="s">
        <v>579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EBC71-A398-495E-B8B6-5B4727C4618F}">
  <dimension ref="A2:N20"/>
  <sheetViews>
    <sheetView workbookViewId="0">
      <selection activeCell="D12" sqref="D12"/>
    </sheetView>
  </sheetViews>
  <sheetFormatPr defaultRowHeight="14.4" x14ac:dyDescent="0.3"/>
  <cols>
    <col min="1" max="1" width="15.44140625" customWidth="1"/>
    <col min="2" max="2" width="7.5546875" bestFit="1" customWidth="1"/>
    <col min="3" max="3" width="10" bestFit="1" customWidth="1"/>
    <col min="4" max="4" width="8.6640625" bestFit="1" customWidth="1"/>
    <col min="5" max="5" width="7.6640625" bestFit="1" customWidth="1"/>
    <col min="6" max="8" width="7.5546875" bestFit="1" customWidth="1"/>
  </cols>
  <sheetData>
    <row r="2" spans="1:14" ht="22.5" customHeight="1" x14ac:dyDescent="0.45">
      <c r="A2" s="14" t="s">
        <v>585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7"/>
      <c r="M2" s="7"/>
      <c r="N2" s="7"/>
    </row>
    <row r="4" spans="1:14" x14ac:dyDescent="0.3">
      <c r="A4" t="s">
        <v>158</v>
      </c>
      <c r="B4" s="4" t="s">
        <v>159</v>
      </c>
      <c r="C4" s="4" t="s">
        <v>160</v>
      </c>
      <c r="D4" s="4" t="s">
        <v>151</v>
      </c>
      <c r="E4" s="4" t="s">
        <v>152</v>
      </c>
      <c r="F4" s="4" t="s">
        <v>153</v>
      </c>
      <c r="G4" s="4" t="s">
        <v>154</v>
      </c>
      <c r="H4" s="4" t="s">
        <v>155</v>
      </c>
    </row>
    <row r="5" spans="1:14" x14ac:dyDescent="0.3">
      <c r="A5" t="s">
        <v>161</v>
      </c>
      <c r="B5" s="4" t="s">
        <v>162</v>
      </c>
      <c r="C5" s="4" t="s">
        <v>162</v>
      </c>
      <c r="D5" s="4" t="s">
        <v>162</v>
      </c>
      <c r="E5" s="4" t="s">
        <v>162</v>
      </c>
      <c r="F5" s="4" t="s">
        <v>162</v>
      </c>
      <c r="G5" s="4" t="s">
        <v>162</v>
      </c>
      <c r="H5" s="4" t="s">
        <v>162</v>
      </c>
    </row>
    <row r="6" spans="1:14" x14ac:dyDescent="0.3">
      <c r="A6" s="2" t="s">
        <v>158</v>
      </c>
      <c r="B6" s="3" t="s">
        <v>158</v>
      </c>
      <c r="C6" s="3" t="s">
        <v>158</v>
      </c>
      <c r="D6" s="3" t="s">
        <v>158</v>
      </c>
      <c r="E6" s="3" t="s">
        <v>158</v>
      </c>
      <c r="F6" s="3" t="s">
        <v>158</v>
      </c>
      <c r="G6" s="3" t="s">
        <v>158</v>
      </c>
      <c r="H6" s="3" t="s">
        <v>158</v>
      </c>
    </row>
    <row r="7" spans="1:14" x14ac:dyDescent="0.3">
      <c r="A7" t="s">
        <v>163</v>
      </c>
      <c r="B7" s="4">
        <v>5.4059999999999997</v>
      </c>
      <c r="C7" s="4">
        <v>7.6420000000000003</v>
      </c>
      <c r="D7" s="4">
        <v>6.7050000000000001</v>
      </c>
      <c r="E7" s="4">
        <v>5.3959999999999999</v>
      </c>
      <c r="F7" s="4">
        <v>3.4780000000000002</v>
      </c>
      <c r="G7" s="4">
        <v>5.4409999999999998</v>
      </c>
      <c r="H7" s="4">
        <v>0.77400000000000002</v>
      </c>
    </row>
    <row r="20" spans="1:2" x14ac:dyDescent="0.3">
      <c r="A20" s="9" t="s">
        <v>453</v>
      </c>
      <c r="B20" t="s">
        <v>577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88AA-D483-4924-9312-93F30C295C7A}">
  <dimension ref="A1:K18"/>
  <sheetViews>
    <sheetView workbookViewId="0">
      <selection activeCell="B4" sqref="B4"/>
    </sheetView>
  </sheetViews>
  <sheetFormatPr defaultRowHeight="14.4" x14ac:dyDescent="0.3"/>
  <cols>
    <col min="1" max="1" width="20.6640625" customWidth="1"/>
    <col min="2" max="2" width="19.5546875" customWidth="1"/>
    <col min="3" max="3" width="33.33203125" customWidth="1"/>
    <col min="4" max="4" width="18" customWidth="1"/>
  </cols>
  <sheetData>
    <row r="1" spans="1:11" x14ac:dyDescent="0.3">
      <c r="B1" s="5"/>
      <c r="C1" s="5"/>
      <c r="D1" s="5"/>
    </row>
    <row r="2" spans="1:11" ht="22.5" customHeight="1" x14ac:dyDescent="0.45">
      <c r="A2" s="14" t="s">
        <v>586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">
      <c r="B3" s="5"/>
      <c r="C3" s="5"/>
      <c r="D3" s="5"/>
    </row>
    <row r="4" spans="1:11" ht="33.75" customHeight="1" x14ac:dyDescent="0.3">
      <c r="B4" s="44" t="s">
        <v>448</v>
      </c>
      <c r="C4" s="44" t="s">
        <v>457</v>
      </c>
      <c r="D4" s="44" t="s">
        <v>449</v>
      </c>
    </row>
    <row r="5" spans="1:11" x14ac:dyDescent="0.3">
      <c r="A5" s="5" t="s">
        <v>456</v>
      </c>
      <c r="B5">
        <v>17.324066214208251</v>
      </c>
      <c r="C5">
        <v>19.172607649658161</v>
      </c>
      <c r="D5">
        <v>24.207981384773362</v>
      </c>
    </row>
    <row r="7" spans="1:11" x14ac:dyDescent="0.3">
      <c r="A7" t="s">
        <v>455</v>
      </c>
      <c r="B7">
        <v>856</v>
      </c>
    </row>
    <row r="18" spans="1:2" x14ac:dyDescent="0.3">
      <c r="A18" s="9" t="s">
        <v>453</v>
      </c>
      <c r="B18" t="s">
        <v>583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7188-501E-42DD-9A75-66D87B7F4316}">
  <dimension ref="A2:M43"/>
  <sheetViews>
    <sheetView workbookViewId="0">
      <selection activeCell="D5" sqref="D5"/>
    </sheetView>
  </sheetViews>
  <sheetFormatPr defaultRowHeight="14.4" x14ac:dyDescent="0.3"/>
  <cols>
    <col min="2" max="2" width="21.109375" customWidth="1"/>
    <col min="3" max="3" width="31.109375" customWidth="1"/>
    <col min="4" max="4" width="42.44140625" bestFit="1" customWidth="1"/>
  </cols>
  <sheetData>
    <row r="2" spans="1:13" ht="21" x14ac:dyDescent="0.4">
      <c r="A2" s="8" t="s">
        <v>558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s="16" customFormat="1" ht="21" x14ac:dyDescent="0.4">
      <c r="A3" s="15"/>
    </row>
    <row r="4" spans="1:13" ht="15" customHeight="1" x14ac:dyDescent="0.3">
      <c r="B4" s="51" t="s">
        <v>244</v>
      </c>
      <c r="C4" s="51"/>
      <c r="D4" s="35" t="s">
        <v>245</v>
      </c>
      <c r="F4" s="35"/>
      <c r="G4" s="35"/>
      <c r="H4" s="35"/>
      <c r="I4" s="35"/>
    </row>
    <row r="5" spans="1:13" x14ac:dyDescent="0.3">
      <c r="A5" s="10" t="s">
        <v>452</v>
      </c>
      <c r="B5" s="12" t="s">
        <v>246</v>
      </c>
      <c r="C5" s="10" t="s">
        <v>450</v>
      </c>
      <c r="D5" s="10" t="s">
        <v>247</v>
      </c>
      <c r="G5" t="s">
        <v>207</v>
      </c>
      <c r="M5" t="s">
        <v>208</v>
      </c>
    </row>
    <row r="6" spans="1:13" x14ac:dyDescent="0.3">
      <c r="A6" s="11" t="s">
        <v>209</v>
      </c>
      <c r="B6" s="13">
        <v>-1.4358020541410776</v>
      </c>
      <c r="C6" s="34" t="s">
        <v>451</v>
      </c>
      <c r="D6">
        <v>-5.5277530934288439</v>
      </c>
    </row>
    <row r="7" spans="1:13" x14ac:dyDescent="0.3">
      <c r="A7" s="11" t="s">
        <v>210</v>
      </c>
      <c r="B7" s="13">
        <v>0.6405470025501403</v>
      </c>
      <c r="C7" s="34" t="s">
        <v>451</v>
      </c>
      <c r="D7">
        <v>9.0194717701226104</v>
      </c>
    </row>
    <row r="8" spans="1:13" x14ac:dyDescent="0.3">
      <c r="A8" s="11" t="s">
        <v>211</v>
      </c>
      <c r="B8" s="13">
        <v>3.6947033789966222</v>
      </c>
      <c r="C8" s="34" t="s">
        <v>451</v>
      </c>
      <c r="D8">
        <v>-1.9608838591700817</v>
      </c>
    </row>
    <row r="9" spans="1:13" x14ac:dyDescent="0.3">
      <c r="A9" s="11" t="s">
        <v>212</v>
      </c>
      <c r="B9" s="13">
        <v>2.1631807445520401</v>
      </c>
      <c r="C9">
        <f>B6</f>
        <v>-1.4358020541410776</v>
      </c>
      <c r="D9">
        <v>3.3929315821269013</v>
      </c>
    </row>
    <row r="10" spans="1:13" x14ac:dyDescent="0.3">
      <c r="A10" s="11" t="s">
        <v>213</v>
      </c>
      <c r="B10" s="13">
        <v>0.41326578983162943</v>
      </c>
      <c r="C10">
        <f>B7</f>
        <v>0.6405470025501403</v>
      </c>
      <c r="D10">
        <v>9.9807436695942044</v>
      </c>
    </row>
    <row r="11" spans="1:13" x14ac:dyDescent="0.3">
      <c r="A11" s="11" t="s">
        <v>214</v>
      </c>
      <c r="B11" s="13">
        <v>-0.69238973821297289</v>
      </c>
      <c r="C11">
        <f t="shared" ref="C11:C40" si="0">B8</f>
        <v>3.6947033789966222</v>
      </c>
      <c r="D11">
        <v>-2.5074712406780608</v>
      </c>
    </row>
    <row r="12" spans="1:13" x14ac:dyDescent="0.3">
      <c r="A12" s="11" t="s">
        <v>215</v>
      </c>
      <c r="B12" s="13">
        <v>-1.0518317116259945</v>
      </c>
      <c r="C12">
        <f t="shared" si="0"/>
        <v>2.1631807445520401</v>
      </c>
      <c r="D12">
        <v>-5.7881356341470402</v>
      </c>
    </row>
    <row r="13" spans="1:13" x14ac:dyDescent="0.3">
      <c r="A13" s="11" t="s">
        <v>216</v>
      </c>
      <c r="B13" s="13">
        <v>-1.5985760855681153</v>
      </c>
      <c r="C13">
        <f t="shared" si="0"/>
        <v>0.41326578983162943</v>
      </c>
      <c r="D13">
        <v>-13.097809615594302</v>
      </c>
    </row>
    <row r="14" spans="1:13" x14ac:dyDescent="0.3">
      <c r="A14" s="11" t="s">
        <v>217</v>
      </c>
      <c r="B14" s="13">
        <v>-1.7398977201301014</v>
      </c>
      <c r="C14">
        <f t="shared" si="0"/>
        <v>-0.69238973821297289</v>
      </c>
      <c r="D14">
        <v>2.1064381003377264</v>
      </c>
    </row>
    <row r="15" spans="1:13" x14ac:dyDescent="0.3">
      <c r="A15" s="11" t="s">
        <v>218</v>
      </c>
      <c r="B15" s="13">
        <v>-3.9039405818511508</v>
      </c>
      <c r="C15">
        <f t="shared" si="0"/>
        <v>-1.0518317116259945</v>
      </c>
      <c r="D15">
        <v>-4.3972854888862596</v>
      </c>
    </row>
    <row r="16" spans="1:13" x14ac:dyDescent="0.3">
      <c r="A16" s="11" t="s">
        <v>219</v>
      </c>
      <c r="B16" s="13">
        <v>-1.1576910162740539</v>
      </c>
      <c r="C16">
        <f t="shared" si="0"/>
        <v>-1.5985760855681153</v>
      </c>
      <c r="D16">
        <v>-2.5276694697363267</v>
      </c>
    </row>
    <row r="17" spans="1:4" x14ac:dyDescent="0.3">
      <c r="A17" s="11" t="s">
        <v>220</v>
      </c>
      <c r="B17" s="13">
        <v>-0.64480938292764689</v>
      </c>
      <c r="C17">
        <f t="shared" si="0"/>
        <v>-1.7398977201301014</v>
      </c>
      <c r="D17">
        <v>2.3899257054619705</v>
      </c>
    </row>
    <row r="18" spans="1:4" x14ac:dyDescent="0.3">
      <c r="A18" s="11" t="s">
        <v>221</v>
      </c>
      <c r="B18" s="13">
        <v>-0.28570107483070206</v>
      </c>
      <c r="C18">
        <f t="shared" si="0"/>
        <v>-3.9039405818511508</v>
      </c>
      <c r="D18">
        <v>10.629437420058242</v>
      </c>
    </row>
    <row r="19" spans="1:4" x14ac:dyDescent="0.3">
      <c r="A19" s="11" t="s">
        <v>222</v>
      </c>
      <c r="B19" s="13">
        <v>0.43946783958825897</v>
      </c>
      <c r="C19">
        <f t="shared" si="0"/>
        <v>-1.1576910162740539</v>
      </c>
      <c r="D19">
        <v>4.6748215993970277</v>
      </c>
    </row>
    <row r="20" spans="1:4" x14ac:dyDescent="0.3">
      <c r="A20" s="11" t="s">
        <v>223</v>
      </c>
      <c r="B20" s="13">
        <v>0.21770575789399338</v>
      </c>
      <c r="C20">
        <f t="shared" si="0"/>
        <v>-0.64480938292764689</v>
      </c>
      <c r="D20">
        <v>-3.9680790675006961</v>
      </c>
    </row>
    <row r="21" spans="1:4" x14ac:dyDescent="0.3">
      <c r="A21" s="11" t="s">
        <v>224</v>
      </c>
      <c r="B21" s="13">
        <v>0.83440611110607854</v>
      </c>
      <c r="C21">
        <f t="shared" si="0"/>
        <v>-0.28570107483070206</v>
      </c>
      <c r="D21">
        <v>-2.2689259120480143</v>
      </c>
    </row>
    <row r="22" spans="1:4" x14ac:dyDescent="0.3">
      <c r="A22" s="11" t="s">
        <v>225</v>
      </c>
      <c r="B22" s="13">
        <v>2.4031056277162177</v>
      </c>
      <c r="C22">
        <f t="shared" si="0"/>
        <v>0.43946783958825897</v>
      </c>
      <c r="D22">
        <v>2.2549687370283511</v>
      </c>
    </row>
    <row r="23" spans="1:4" x14ac:dyDescent="0.3">
      <c r="A23" s="11" t="s">
        <v>226</v>
      </c>
      <c r="B23" s="13">
        <v>1.2490527946748209</v>
      </c>
      <c r="C23">
        <f t="shared" si="0"/>
        <v>0.21770575789399338</v>
      </c>
      <c r="D23">
        <v>7.3141311452672664</v>
      </c>
    </row>
    <row r="24" spans="1:4" x14ac:dyDescent="0.3">
      <c r="A24" s="11" t="s">
        <v>227</v>
      </c>
      <c r="B24" s="13">
        <v>-5.9171561806758977E-2</v>
      </c>
      <c r="C24">
        <f t="shared" si="0"/>
        <v>0.83440611110607854</v>
      </c>
      <c r="D24">
        <v>-2.5690962436875964</v>
      </c>
    </row>
    <row r="25" spans="1:4" x14ac:dyDescent="0.3">
      <c r="A25" s="11" t="s">
        <v>228</v>
      </c>
      <c r="B25" s="13">
        <v>-1.2528675387418864</v>
      </c>
      <c r="C25">
        <f t="shared" si="0"/>
        <v>2.4031056277162177</v>
      </c>
      <c r="D25">
        <v>-8.2186310073932063</v>
      </c>
    </row>
    <row r="26" spans="1:4" x14ac:dyDescent="0.3">
      <c r="A26" s="11" t="s">
        <v>229</v>
      </c>
      <c r="B26" s="13">
        <v>-4.7104726321633983E-2</v>
      </c>
      <c r="C26">
        <f t="shared" si="0"/>
        <v>1.2490527946748209</v>
      </c>
      <c r="D26">
        <v>1.658250075102452</v>
      </c>
    </row>
    <row r="27" spans="1:4" x14ac:dyDescent="0.3">
      <c r="A27" s="11" t="s">
        <v>230</v>
      </c>
      <c r="B27" s="13">
        <v>1.0296807959112808</v>
      </c>
      <c r="C27">
        <f t="shared" si="0"/>
        <v>-5.9171561806758977E-2</v>
      </c>
      <c r="D27">
        <v>-6.4774077990935597</v>
      </c>
    </row>
    <row r="28" spans="1:4" x14ac:dyDescent="0.3">
      <c r="A28" s="11" t="s">
        <v>231</v>
      </c>
      <c r="B28" s="13">
        <v>3.8750513570977363</v>
      </c>
      <c r="C28">
        <f t="shared" si="0"/>
        <v>-1.2528675387418864</v>
      </c>
      <c r="D28">
        <v>3.9185063210930515</v>
      </c>
    </row>
    <row r="29" spans="1:4" x14ac:dyDescent="0.3">
      <c r="A29" s="11" t="s">
        <v>232</v>
      </c>
      <c r="B29" s="13">
        <v>3.9002378127131809</v>
      </c>
      <c r="C29">
        <f t="shared" si="0"/>
        <v>-4.7104726321633983E-2</v>
      </c>
      <c r="D29">
        <v>5.2500972225773213</v>
      </c>
    </row>
    <row r="30" spans="1:4" x14ac:dyDescent="0.3">
      <c r="A30" s="11" t="s">
        <v>233</v>
      </c>
      <c r="B30" s="13">
        <v>2.6088920024857742</v>
      </c>
      <c r="C30">
        <f t="shared" si="0"/>
        <v>1.0296807959112808</v>
      </c>
      <c r="D30">
        <v>-3.3514008727661637</v>
      </c>
    </row>
    <row r="31" spans="1:4" x14ac:dyDescent="0.3">
      <c r="A31" s="11" t="s">
        <v>234</v>
      </c>
      <c r="B31" s="13">
        <v>-3.0799106620917893</v>
      </c>
      <c r="C31">
        <f t="shared" si="0"/>
        <v>3.8750513570977363</v>
      </c>
      <c r="D31">
        <v>-9.9920492553834954</v>
      </c>
    </row>
    <row r="32" spans="1:4" x14ac:dyDescent="0.3">
      <c r="A32" s="11" t="s">
        <v>235</v>
      </c>
      <c r="B32" s="13">
        <v>-1.9679198892672667</v>
      </c>
      <c r="C32">
        <f t="shared" si="0"/>
        <v>3.9002378127131809</v>
      </c>
      <c r="D32">
        <v>-3.9719928288321937</v>
      </c>
    </row>
    <row r="33" spans="1:4" x14ac:dyDescent="0.3">
      <c r="A33" s="11" t="s">
        <v>236</v>
      </c>
      <c r="B33" s="13">
        <v>-1.460991617770957</v>
      </c>
      <c r="C33">
        <f t="shared" si="0"/>
        <v>2.6088920024857742</v>
      </c>
      <c r="D33">
        <v>-4.9967756535259866</v>
      </c>
    </row>
    <row r="34" spans="1:4" x14ac:dyDescent="0.3">
      <c r="A34" s="11" t="s">
        <v>237</v>
      </c>
      <c r="B34" s="13">
        <v>-2.1779480954803199</v>
      </c>
      <c r="C34">
        <f t="shared" si="0"/>
        <v>-3.0799106620917893</v>
      </c>
      <c r="D34">
        <v>9.9788408839437626</v>
      </c>
    </row>
    <row r="35" spans="1:4" x14ac:dyDescent="0.3">
      <c r="A35" s="11" t="s">
        <v>238</v>
      </c>
      <c r="B35" s="13">
        <v>-2.3768623111818155</v>
      </c>
      <c r="C35">
        <f t="shared" si="0"/>
        <v>-1.9679198892672667</v>
      </c>
      <c r="D35">
        <v>2.6517688238438808</v>
      </c>
    </row>
    <row r="36" spans="1:4" x14ac:dyDescent="0.3">
      <c r="A36" s="11" t="s">
        <v>239</v>
      </c>
      <c r="B36" s="13">
        <v>-2.095037308265757</v>
      </c>
      <c r="C36">
        <f t="shared" si="0"/>
        <v>-1.460991617770957</v>
      </c>
      <c r="D36">
        <v>8.1025176431793291</v>
      </c>
    </row>
    <row r="37" spans="1:4" x14ac:dyDescent="0.3">
      <c r="A37" s="11" t="s">
        <v>240</v>
      </c>
      <c r="B37" s="13">
        <v>-1.2688734971577187</v>
      </c>
      <c r="C37">
        <f t="shared" si="0"/>
        <v>-2.1779480954803199</v>
      </c>
      <c r="D37">
        <v>1.0087629433390921</v>
      </c>
    </row>
    <row r="38" spans="1:4" x14ac:dyDescent="0.3">
      <c r="A38" s="11" t="s">
        <v>241</v>
      </c>
      <c r="B38" s="13">
        <v>0.32265351764784178</v>
      </c>
      <c r="C38">
        <f t="shared" si="0"/>
        <v>-2.3768623111818155</v>
      </c>
      <c r="D38">
        <v>7.5225720009005848</v>
      </c>
    </row>
    <row r="39" spans="1:4" x14ac:dyDescent="0.3">
      <c r="A39" s="11" t="s">
        <v>242</v>
      </c>
      <c r="B39" s="13">
        <v>0.67297202321270344</v>
      </c>
      <c r="C39">
        <f t="shared" si="0"/>
        <v>-2.095037308265757</v>
      </c>
      <c r="D39">
        <v>-3.8251621101975664</v>
      </c>
    </row>
    <row r="40" spans="1:4" x14ac:dyDescent="0.3">
      <c r="A40" s="11" t="s">
        <v>243</v>
      </c>
      <c r="B40" s="13">
        <v>1.3466667456498715</v>
      </c>
      <c r="C40">
        <f t="shared" si="0"/>
        <v>-1.2688734971577187</v>
      </c>
      <c r="D40">
        <v>-0.60855873847431852</v>
      </c>
    </row>
    <row r="41" spans="1:4" x14ac:dyDescent="0.3">
      <c r="A41" s="11"/>
    </row>
    <row r="43" spans="1:4" x14ac:dyDescent="0.3">
      <c r="A43" s="49" t="s">
        <v>453</v>
      </c>
      <c r="B43" t="s">
        <v>561</v>
      </c>
    </row>
  </sheetData>
  <mergeCells count="1">
    <mergeCell ref="B4:C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DE1A4-9034-4034-979D-E2CECB28033C}">
  <dimension ref="A1:R132"/>
  <sheetViews>
    <sheetView zoomScaleNormal="100" workbookViewId="0">
      <selection activeCell="D10" sqref="D10"/>
    </sheetView>
  </sheetViews>
  <sheetFormatPr defaultRowHeight="14.4" x14ac:dyDescent="0.3"/>
  <cols>
    <col min="1" max="1" width="11" customWidth="1"/>
    <col min="2" max="2" width="10.44140625" customWidth="1"/>
    <col min="3" max="3" width="18.5546875" bestFit="1" customWidth="1"/>
    <col min="6" max="6" width="10.33203125" customWidth="1"/>
  </cols>
  <sheetData>
    <row r="1" spans="1:18" ht="14.25" customHeight="1" x14ac:dyDescent="0.3"/>
    <row r="2" spans="1:18" ht="23.4" x14ac:dyDescent="0.45">
      <c r="A2" s="14" t="s">
        <v>587</v>
      </c>
      <c r="B2" s="14"/>
      <c r="C2" s="14"/>
      <c r="D2" s="14"/>
      <c r="E2" s="14"/>
      <c r="F2" s="1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4" spans="1:18" x14ac:dyDescent="0.3">
      <c r="C4" t="s">
        <v>10</v>
      </c>
    </row>
    <row r="5" spans="1:18" x14ac:dyDescent="0.3">
      <c r="C5" t="s">
        <v>8</v>
      </c>
      <c r="D5" t="s">
        <v>9</v>
      </c>
      <c r="E5" t="s">
        <v>7</v>
      </c>
      <c r="F5" t="s">
        <v>6</v>
      </c>
    </row>
    <row r="6" spans="1:18" x14ac:dyDescent="0.3">
      <c r="A6" t="s">
        <v>138</v>
      </c>
      <c r="B6" t="s">
        <v>11</v>
      </c>
      <c r="C6">
        <v>99.437972433100484</v>
      </c>
      <c r="F6">
        <v>99.331379199804076</v>
      </c>
    </row>
    <row r="7" spans="1:18" x14ac:dyDescent="0.3">
      <c r="B7" t="s">
        <v>12</v>
      </c>
      <c r="C7">
        <v>100</v>
      </c>
      <c r="D7">
        <v>100</v>
      </c>
      <c r="E7">
        <v>100</v>
      </c>
      <c r="F7">
        <v>100</v>
      </c>
    </row>
    <row r="8" spans="1:18" x14ac:dyDescent="0.3">
      <c r="B8" t="s">
        <v>13</v>
      </c>
      <c r="C8">
        <v>100.5623070344519</v>
      </c>
      <c r="D8">
        <v>100.87894849159468</v>
      </c>
      <c r="E8">
        <v>100.69849795569543</v>
      </c>
      <c r="F8">
        <v>100.66900987465135</v>
      </c>
    </row>
    <row r="9" spans="1:18" x14ac:dyDescent="0.3">
      <c r="B9" t="s">
        <v>14</v>
      </c>
      <c r="C9">
        <v>101.12563273240885</v>
      </c>
      <c r="D9">
        <v>101.75858155342898</v>
      </c>
      <c r="E9">
        <v>101.39755647520792</v>
      </c>
      <c r="F9">
        <v>101.33944227260355</v>
      </c>
    </row>
    <row r="10" spans="1:18" x14ac:dyDescent="0.3">
      <c r="B10" t="s">
        <v>15</v>
      </c>
      <c r="C10">
        <v>101.69147726990866</v>
      </c>
      <c r="D10">
        <v>102.64032342958235</v>
      </c>
      <c r="E10">
        <v>102.09863245099649</v>
      </c>
      <c r="F10">
        <v>102.01301596263357</v>
      </c>
    </row>
    <row r="11" spans="1:18" x14ac:dyDescent="0.3">
      <c r="B11" t="s">
        <v>16</v>
      </c>
      <c r="C11">
        <v>102.26101355615396</v>
      </c>
      <c r="D11">
        <v>103.52539901219198</v>
      </c>
      <c r="E11">
        <v>102.8032073228609</v>
      </c>
      <c r="F11">
        <v>102.6920884756446</v>
      </c>
    </row>
    <row r="12" spans="1:18" x14ac:dyDescent="0.3">
      <c r="B12" t="s">
        <v>17</v>
      </c>
      <c r="C12">
        <v>102.83455597983433</v>
      </c>
      <c r="D12">
        <v>104.41396719799279</v>
      </c>
      <c r="E12">
        <v>103.51203314503383</v>
      </c>
      <c r="F12">
        <v>103.37817059269101</v>
      </c>
    </row>
    <row r="13" spans="1:18" x14ac:dyDescent="0.3">
      <c r="B13" t="s">
        <v>18</v>
      </c>
      <c r="C13">
        <v>103.41098917285944</v>
      </c>
      <c r="D13">
        <v>105.30488995903728</v>
      </c>
      <c r="E13">
        <v>104.22479229461956</v>
      </c>
      <c r="F13">
        <v>104.07184930751079</v>
      </c>
    </row>
    <row r="14" spans="1:18" x14ac:dyDescent="0.3">
      <c r="B14" t="s">
        <v>19</v>
      </c>
      <c r="C14">
        <v>103.98814495363948</v>
      </c>
      <c r="D14">
        <v>106.19612846354782</v>
      </c>
      <c r="E14">
        <v>104.94004795222199</v>
      </c>
      <c r="F14">
        <v>104.77155831455084</v>
      </c>
    </row>
    <row r="15" spans="1:18" x14ac:dyDescent="0.3">
      <c r="B15" t="s">
        <v>20</v>
      </c>
      <c r="C15">
        <v>104.56408346676149</v>
      </c>
      <c r="D15">
        <v>107.08603098926078</v>
      </c>
      <c r="E15">
        <v>105.65637115091522</v>
      </c>
      <c r="F15">
        <v>105.4740540013275</v>
      </c>
    </row>
    <row r="16" spans="1:18" x14ac:dyDescent="0.3">
      <c r="B16" t="s">
        <v>21</v>
      </c>
      <c r="C16">
        <v>105.13523356916362</v>
      </c>
      <c r="D16">
        <v>107.97099694191819</v>
      </c>
      <c r="E16">
        <v>106.370601127276</v>
      </c>
      <c r="F16">
        <v>106.17617659195331</v>
      </c>
    </row>
    <row r="17" spans="1:9" x14ac:dyDescent="0.3">
      <c r="B17" t="s">
        <v>22</v>
      </c>
      <c r="C17">
        <v>105.69877470024318</v>
      </c>
      <c r="D17">
        <v>108.8479848562432</v>
      </c>
      <c r="E17">
        <v>107.08028809008665</v>
      </c>
      <c r="F17">
        <v>106.87356981273899</v>
      </c>
    </row>
    <row r="18" spans="1:9" x14ac:dyDescent="0.3">
      <c r="A18" t="s">
        <v>139</v>
      </c>
      <c r="B18" t="s">
        <v>23</v>
      </c>
      <c r="C18">
        <v>106.2528767469731</v>
      </c>
      <c r="D18">
        <v>109.71538474060995</v>
      </c>
      <c r="E18">
        <v>107.78391270362965</v>
      </c>
      <c r="F18">
        <v>107.56329650508563</v>
      </c>
    </row>
    <row r="19" spans="1:9" x14ac:dyDescent="0.3">
      <c r="B19" t="s">
        <v>24</v>
      </c>
      <c r="C19">
        <v>106.7964829943494</v>
      </c>
      <c r="D19">
        <v>110.57260979361445</v>
      </c>
      <c r="E19">
        <v>108.4799787033935</v>
      </c>
      <c r="F19">
        <v>108.24298099127149</v>
      </c>
    </row>
    <row r="20" spans="1:9" x14ac:dyDescent="0.3">
      <c r="B20" t="s">
        <v>25</v>
      </c>
      <c r="C20">
        <v>107.32912704128601</v>
      </c>
      <c r="D20">
        <v>111.41976477935272</v>
      </c>
      <c r="E20">
        <v>109.16746409746303</v>
      </c>
      <c r="F20">
        <v>108.91162838772961</v>
      </c>
    </row>
    <row r="21" spans="1:9" x14ac:dyDescent="0.3">
      <c r="B21" t="s">
        <v>26</v>
      </c>
      <c r="C21">
        <v>107.8512588658829</v>
      </c>
      <c r="D21">
        <v>112.25764699651964</v>
      </c>
      <c r="E21">
        <v>109.84618134514501</v>
      </c>
      <c r="F21">
        <v>109.5692732631522</v>
      </c>
    </row>
    <row r="22" spans="1:9" x14ac:dyDescent="0.3">
      <c r="B22" t="s">
        <v>27</v>
      </c>
      <c r="C22">
        <v>108.36446623869035</v>
      </c>
      <c r="D22">
        <v>113.08800459487802</v>
      </c>
      <c r="E22">
        <v>110.51675645384226</v>
      </c>
      <c r="F22">
        <v>110.21725780634293</v>
      </c>
    </row>
    <row r="23" spans="1:9" x14ac:dyDescent="0.3">
      <c r="B23" t="s">
        <v>28</v>
      </c>
      <c r="C23">
        <v>108.87032097598191</v>
      </c>
      <c r="D23">
        <v>113.91232413220803</v>
      </c>
      <c r="E23">
        <v>111.17989198305555</v>
      </c>
      <c r="F23">
        <v>110.85840560978946</v>
      </c>
    </row>
    <row r="24" spans="1:9" x14ac:dyDescent="0.3">
      <c r="B24" t="s">
        <v>29</v>
      </c>
      <c r="C24">
        <v>109.36934660687447</v>
      </c>
      <c r="D24">
        <v>114.73079196044931</v>
      </c>
      <c r="E24">
        <v>111.83525222363112</v>
      </c>
      <c r="F24">
        <v>111.4951967721493</v>
      </c>
    </row>
    <row r="25" spans="1:9" x14ac:dyDescent="0.3">
      <c r="B25" t="s">
        <v>30</v>
      </c>
      <c r="C25">
        <v>109.86065814254744</v>
      </c>
      <c r="D25">
        <v>115.54215584299105</v>
      </c>
      <c r="E25">
        <v>112.48125937495321</v>
      </c>
      <c r="F25">
        <v>112.12903526581093</v>
      </c>
    </row>
    <row r="26" spans="1:9" x14ac:dyDescent="0.3">
      <c r="B26" t="s">
        <v>31</v>
      </c>
      <c r="C26">
        <v>110.34220520942127</v>
      </c>
      <c r="D26">
        <v>116.3439650729422</v>
      </c>
      <c r="E26">
        <v>113.1150425119344</v>
      </c>
      <c r="F26">
        <v>112.76020471528527</v>
      </c>
    </row>
    <row r="27" spans="1:9" x14ac:dyDescent="0.3">
      <c r="B27" t="s">
        <v>32</v>
      </c>
      <c r="C27">
        <v>110.81184599825515</v>
      </c>
      <c r="D27">
        <v>117.13373794266853</v>
      </c>
      <c r="E27">
        <v>113.73366080436824</v>
      </c>
      <c r="F27">
        <v>113.38702880198829</v>
      </c>
    </row>
    <row r="28" spans="1:9" x14ac:dyDescent="0.3">
      <c r="B28" t="s">
        <v>33</v>
      </c>
      <c r="C28">
        <v>111.26787057061517</v>
      </c>
      <c r="D28">
        <v>117.90907791983037</v>
      </c>
      <c r="E28">
        <v>114.3344891194801</v>
      </c>
      <c r="F28">
        <v>114.00596583453664</v>
      </c>
    </row>
    <row r="29" spans="1:9" x14ac:dyDescent="0.3">
      <c r="B29" t="s">
        <v>34</v>
      </c>
      <c r="C29">
        <v>111.70972867435415</v>
      </c>
      <c r="D29">
        <v>118.66843357665581</v>
      </c>
      <c r="E29">
        <v>114.91618057136972</v>
      </c>
      <c r="F29">
        <v>114.61313284966602</v>
      </c>
      <c r="H29" s="9" t="s">
        <v>453</v>
      </c>
      <c r="I29" t="s">
        <v>588</v>
      </c>
    </row>
    <row r="30" spans="1:9" x14ac:dyDescent="0.3">
      <c r="A30" t="s">
        <v>140</v>
      </c>
      <c r="B30" t="s">
        <v>35</v>
      </c>
      <c r="C30">
        <v>112.13790123973936</v>
      </c>
      <c r="D30">
        <v>119.41149773281418</v>
      </c>
      <c r="E30">
        <v>115.47876763378666</v>
      </c>
      <c r="F30">
        <v>115.20510692788071</v>
      </c>
    </row>
    <row r="31" spans="1:9" x14ac:dyDescent="0.3">
      <c r="B31" t="s">
        <v>36</v>
      </c>
      <c r="C31">
        <v>112.55350151064172</v>
      </c>
      <c r="D31">
        <v>120.13888576878398</v>
      </c>
      <c r="E31">
        <v>116.02265632727675</v>
      </c>
      <c r="F31">
        <v>115.7795323200999</v>
      </c>
    </row>
    <row r="32" spans="1:9" x14ac:dyDescent="0.3">
      <c r="B32" t="s">
        <v>37</v>
      </c>
      <c r="C32">
        <v>112.95804997838472</v>
      </c>
      <c r="D32">
        <v>120.85167372354388</v>
      </c>
      <c r="E32">
        <v>116.5487040219126</v>
      </c>
      <c r="F32">
        <v>116.33512932762167</v>
      </c>
    </row>
    <row r="33" spans="1:6" x14ac:dyDescent="0.3">
      <c r="B33" t="s">
        <v>38</v>
      </c>
      <c r="C33">
        <v>113.35397817274016</v>
      </c>
      <c r="D33">
        <v>121.55168487215302</v>
      </c>
      <c r="E33">
        <v>117.05858776956966</v>
      </c>
      <c r="F33">
        <v>116.87205410661214</v>
      </c>
    </row>
    <row r="34" spans="1:6" x14ac:dyDescent="0.3">
      <c r="B34" t="s">
        <v>39</v>
      </c>
      <c r="C34">
        <v>113.74460882751517</v>
      </c>
      <c r="D34">
        <v>122.24154570057686</v>
      </c>
      <c r="E34">
        <v>117.55498776205047</v>
      </c>
      <c r="F34">
        <v>117.39130564652622</v>
      </c>
    </row>
    <row r="35" spans="1:6" x14ac:dyDescent="0.3">
      <c r="B35" t="s">
        <v>40</v>
      </c>
      <c r="C35">
        <v>114.13308508315036</v>
      </c>
      <c r="D35">
        <v>122.92357707511489</v>
      </c>
      <c r="E35">
        <v>118.04082374034202</v>
      </c>
      <c r="F35">
        <v>117.89513006289613</v>
      </c>
    </row>
    <row r="36" spans="1:6" x14ac:dyDescent="0.3">
      <c r="B36" t="s">
        <v>41</v>
      </c>
      <c r="C36">
        <v>114.5216229407937</v>
      </c>
      <c r="D36">
        <v>123.59880573699972</v>
      </c>
      <c r="E36">
        <v>118.51825105968032</v>
      </c>
      <c r="F36">
        <v>118.38689165715977</v>
      </c>
    </row>
    <row r="37" spans="1:6" x14ac:dyDescent="0.3">
      <c r="B37" t="s">
        <v>42</v>
      </c>
      <c r="C37">
        <v>114.91090908510486</v>
      </c>
      <c r="D37">
        <v>124.26672158684234</v>
      </c>
      <c r="E37">
        <v>118.98804368609275</v>
      </c>
      <c r="F37">
        <v>118.86935564297883</v>
      </c>
    </row>
    <row r="38" spans="1:6" x14ac:dyDescent="0.3">
      <c r="B38" t="s">
        <v>43</v>
      </c>
      <c r="C38">
        <v>115.30025725510689</v>
      </c>
      <c r="D38">
        <v>124.92582628624412</v>
      </c>
      <c r="E38">
        <v>119.44952752518276</v>
      </c>
      <c r="F38">
        <v>119.34446569296912</v>
      </c>
    </row>
    <row r="39" spans="1:6" x14ac:dyDescent="0.3">
      <c r="B39" t="s">
        <v>44</v>
      </c>
      <c r="C39">
        <v>115.68887084494099</v>
      </c>
      <c r="D39">
        <v>125.57478062811853</v>
      </c>
      <c r="E39">
        <v>119.90180287007585</v>
      </c>
      <c r="F39">
        <v>119.81331043425728</v>
      </c>
    </row>
    <row r="40" spans="1:6" x14ac:dyDescent="0.3">
      <c r="B40" t="s">
        <v>45</v>
      </c>
      <c r="C40">
        <v>116.07624053360188</v>
      </c>
      <c r="D40">
        <v>126.21219464817779</v>
      </c>
      <c r="E40">
        <v>120.34437156391988</v>
      </c>
      <c r="F40">
        <v>120.27521697867378</v>
      </c>
    </row>
    <row r="41" spans="1:6" x14ac:dyDescent="0.3">
      <c r="B41" t="s">
        <v>46</v>
      </c>
      <c r="C41">
        <v>116.46272931143238</v>
      </c>
      <c r="D41">
        <v>126.83735034320935</v>
      </c>
      <c r="E41">
        <v>120.77789466882653</v>
      </c>
      <c r="F41">
        <v>120.72783039088844</v>
      </c>
    </row>
    <row r="42" spans="1:6" x14ac:dyDescent="0.3">
      <c r="A42" t="s">
        <v>141</v>
      </c>
      <c r="B42" t="s">
        <v>47</v>
      </c>
      <c r="C42">
        <v>116.84954267848123</v>
      </c>
      <c r="D42">
        <v>127.45039434221819</v>
      </c>
      <c r="E42">
        <v>121.20422269094419</v>
      </c>
      <c r="F42">
        <v>121.168952857778</v>
      </c>
    </row>
    <row r="43" spans="1:6" x14ac:dyDescent="0.3">
      <c r="B43" t="s">
        <v>48</v>
      </c>
      <c r="C43">
        <v>117.23836129944563</v>
      </c>
      <c r="D43">
        <v>128.05231291491199</v>
      </c>
      <c r="E43">
        <v>121.62506894961247</v>
      </c>
      <c r="F43">
        <v>121.59691602657917</v>
      </c>
    </row>
    <row r="44" spans="1:6" x14ac:dyDescent="0.3">
      <c r="B44" t="s">
        <v>49</v>
      </c>
      <c r="C44">
        <v>117.63117217614911</v>
      </c>
      <c r="D44">
        <v>128.64424714855545</v>
      </c>
      <c r="E44">
        <v>122.04232081263235</v>
      </c>
      <c r="F44">
        <v>122.0111876141583</v>
      </c>
    </row>
    <row r="45" spans="1:6" x14ac:dyDescent="0.3">
      <c r="B45" t="s">
        <v>50</v>
      </c>
      <c r="C45">
        <v>118.03052340433098</v>
      </c>
      <c r="D45">
        <v>129.22785946300112</v>
      </c>
      <c r="E45">
        <v>122.45841352969964</v>
      </c>
      <c r="F45">
        <v>122.41244928915205</v>
      </c>
    </row>
    <row r="46" spans="1:6" x14ac:dyDescent="0.3">
      <c r="B46" t="s">
        <v>51</v>
      </c>
      <c r="C46">
        <v>118.43982271380331</v>
      </c>
      <c r="D46">
        <v>129.80556663216026</v>
      </c>
      <c r="E46">
        <v>122.87673668908825</v>
      </c>
      <c r="F46">
        <v>122.80263830868559</v>
      </c>
    </row>
    <row r="47" spans="1:6" x14ac:dyDescent="0.3">
      <c r="B47" t="s">
        <v>52</v>
      </c>
      <c r="C47">
        <v>118.86216136136115</v>
      </c>
      <c r="D47">
        <v>130.37946888015463</v>
      </c>
      <c r="E47">
        <v>123.30058105171892</v>
      </c>
      <c r="F47">
        <v>123.18444928938763</v>
      </c>
    </row>
    <row r="48" spans="1:6" x14ac:dyDescent="0.3">
      <c r="B48" t="s">
        <v>53</v>
      </c>
      <c r="C48">
        <v>119.29925216573992</v>
      </c>
      <c r="D48">
        <v>130.95017027552484</v>
      </c>
      <c r="E48">
        <v>123.73189356966093</v>
      </c>
      <c r="F48">
        <v>123.56218058698431</v>
      </c>
    </row>
    <row r="49" spans="1:6" x14ac:dyDescent="0.3">
      <c r="B49" t="s">
        <v>54</v>
      </c>
      <c r="C49">
        <v>119.75094379347367</v>
      </c>
      <c r="D49">
        <v>131.51655462716801</v>
      </c>
      <c r="E49">
        <v>124.17092381801706</v>
      </c>
      <c r="F49">
        <v>123.94126602716868</v>
      </c>
    </row>
    <row r="50" spans="1:6" x14ac:dyDescent="0.3">
      <c r="B50" t="s">
        <v>55</v>
      </c>
      <c r="C50">
        <v>120.21543653271864</v>
      </c>
      <c r="D50">
        <v>132.07624216126268</v>
      </c>
      <c r="E50">
        <v>124.61614261211224</v>
      </c>
      <c r="F50">
        <v>124.32637050578342</v>
      </c>
    </row>
    <row r="51" spans="1:6" x14ac:dyDescent="0.3">
      <c r="B51" t="s">
        <v>56</v>
      </c>
      <c r="C51">
        <v>120.69048148290351</v>
      </c>
      <c r="D51">
        <v>132.62666523911014</v>
      </c>
      <c r="E51">
        <v>125.06539526954552</v>
      </c>
      <c r="F51">
        <v>124.72136366344304</v>
      </c>
    </row>
    <row r="52" spans="1:6" x14ac:dyDescent="0.3">
      <c r="B52" t="s">
        <v>57</v>
      </c>
      <c r="C52">
        <v>121.17414659958467</v>
      </c>
      <c r="D52">
        <v>133.16539411948307</v>
      </c>
      <c r="E52">
        <v>125.51696126393188</v>
      </c>
      <c r="F52">
        <v>125.12885379733805</v>
      </c>
    </row>
    <row r="53" spans="1:6" x14ac:dyDescent="0.3">
      <c r="B53" t="s">
        <v>58</v>
      </c>
      <c r="C53">
        <v>121.66554797984352</v>
      </c>
      <c r="D53">
        <v>133.69075565353478</v>
      </c>
      <c r="E53">
        <v>125.97032789890343</v>
      </c>
      <c r="F53">
        <v>125.548889012432</v>
      </c>
    </row>
    <row r="54" spans="1:6" x14ac:dyDescent="0.3">
      <c r="A54" t="s">
        <v>142</v>
      </c>
      <c r="B54" t="s">
        <v>59</v>
      </c>
      <c r="C54">
        <v>122.16471056537854</v>
      </c>
      <c r="D54">
        <v>134.20231369136877</v>
      </c>
      <c r="E54">
        <v>126.42623468903564</v>
      </c>
      <c r="F54">
        <v>125.97922202454374</v>
      </c>
    </row>
    <row r="55" spans="1:6" x14ac:dyDescent="0.3">
      <c r="B55" t="s">
        <v>60</v>
      </c>
      <c r="C55">
        <v>122.67213349022319</v>
      </c>
      <c r="D55">
        <v>134.70064950839179</v>
      </c>
      <c r="E55">
        <v>126.88541519636665</v>
      </c>
      <c r="F55">
        <v>126.41722084674063</v>
      </c>
    </row>
    <row r="56" spans="1:6" x14ac:dyDescent="0.3">
      <c r="B56" t="s">
        <v>61</v>
      </c>
      <c r="C56">
        <v>123.18867805749143</v>
      </c>
      <c r="D56">
        <v>135.18675909504987</v>
      </c>
      <c r="E56">
        <v>127.34886064963815</v>
      </c>
      <c r="F56">
        <v>126.86086169180297</v>
      </c>
    </row>
    <row r="57" spans="1:6" x14ac:dyDescent="0.3">
      <c r="B57" t="s">
        <v>62</v>
      </c>
      <c r="C57">
        <v>123.71581403223031</v>
      </c>
      <c r="D57">
        <v>135.6622896778986</v>
      </c>
      <c r="E57">
        <v>127.81808300231359</v>
      </c>
      <c r="F57">
        <v>127.30920707931637</v>
      </c>
    </row>
    <row r="58" spans="1:6" x14ac:dyDescent="0.3">
      <c r="B58" t="s">
        <v>63</v>
      </c>
      <c r="C58">
        <v>124.25587907758624</v>
      </c>
      <c r="D58">
        <v>136.12968741435972</v>
      </c>
      <c r="E58">
        <v>128.29536900066552</v>
      </c>
      <c r="F58">
        <v>127.76213590242133</v>
      </c>
    </row>
    <row r="59" spans="1:6" x14ac:dyDescent="0.3">
      <c r="B59" t="s">
        <v>64</v>
      </c>
      <c r="C59">
        <v>124.81054083386422</v>
      </c>
      <c r="D59">
        <v>136.59088895630973</v>
      </c>
      <c r="E59">
        <v>128.78252063668867</v>
      </c>
      <c r="F59">
        <v>128.22071904155982</v>
      </c>
    </row>
    <row r="60" spans="1:6" x14ac:dyDescent="0.3">
      <c r="B60" t="s">
        <v>65</v>
      </c>
      <c r="C60">
        <v>125.38015993719995</v>
      </c>
      <c r="D60">
        <v>137.04661821675461</v>
      </c>
      <c r="E60">
        <v>129.28022820828994</v>
      </c>
      <c r="F60">
        <v>128.68614532144528</v>
      </c>
    </row>
    <row r="61" spans="1:6" x14ac:dyDescent="0.3">
      <c r="B61" t="s">
        <v>66</v>
      </c>
      <c r="C61">
        <v>125.96334128154527</v>
      </c>
      <c r="D61">
        <v>137.49584727831282</v>
      </c>
      <c r="E61">
        <v>129.78758527449716</v>
      </c>
      <c r="F61">
        <v>129.16074531057009</v>
      </c>
    </row>
    <row r="62" spans="1:6" x14ac:dyDescent="0.3">
      <c r="B62" t="s">
        <v>67</v>
      </c>
      <c r="C62">
        <v>126.55695712272663</v>
      </c>
      <c r="D62">
        <v>137.93602552424537</v>
      </c>
      <c r="E62">
        <v>130.3018421292102</v>
      </c>
      <c r="F62">
        <v>129.64771045553866</v>
      </c>
    </row>
    <row r="63" spans="1:6" x14ac:dyDescent="0.3">
      <c r="B63" t="s">
        <v>68</v>
      </c>
      <c r="C63">
        <v>127.15743433640716</v>
      </c>
      <c r="D63">
        <v>138.36442332885528</v>
      </c>
      <c r="E63">
        <v>130.81961075710672</v>
      </c>
      <c r="F63">
        <v>130.15106012273506</v>
      </c>
    </row>
    <row r="64" spans="1:6" x14ac:dyDescent="0.3">
      <c r="B64" t="s">
        <v>69</v>
      </c>
      <c r="C64">
        <v>127.76211042680579</v>
      </c>
      <c r="D64">
        <v>138.77893961425437</v>
      </c>
      <c r="E64">
        <v>131.33835783515613</v>
      </c>
      <c r="F64">
        <v>130.67371094899067</v>
      </c>
    </row>
    <row r="65" spans="1:6" x14ac:dyDescent="0.3">
      <c r="B65" t="s">
        <v>70</v>
      </c>
      <c r="C65">
        <v>128.36950567765942</v>
      </c>
      <c r="D65">
        <v>139.17815568832614</v>
      </c>
      <c r="E65">
        <v>131.85672678704819</v>
      </c>
      <c r="F65">
        <v>131.21729853450435</v>
      </c>
    </row>
    <row r="66" spans="1:6" x14ac:dyDescent="0.3">
      <c r="A66" t="s">
        <v>143</v>
      </c>
      <c r="B66" t="s">
        <v>71</v>
      </c>
      <c r="C66">
        <v>128.97946982623111</v>
      </c>
      <c r="D66">
        <v>139.56260859955475</v>
      </c>
      <c r="E66">
        <v>132.37494981487697</v>
      </c>
      <c r="F66">
        <v>131.78099577550074</v>
      </c>
    </row>
    <row r="67" spans="1:6" x14ac:dyDescent="0.3">
      <c r="B67" t="s">
        <v>72</v>
      </c>
      <c r="C67">
        <v>129.59257070149596</v>
      </c>
      <c r="D67">
        <v>139.93417211000713</v>
      </c>
      <c r="E67">
        <v>132.89317409822604</v>
      </c>
      <c r="F67">
        <v>132.3618274934793</v>
      </c>
    </row>
    <row r="68" spans="1:6" x14ac:dyDescent="0.3">
      <c r="B68" t="s">
        <v>73</v>
      </c>
      <c r="C68">
        <v>130.2098814250306</v>
      </c>
      <c r="D68">
        <v>140.29550078650828</v>
      </c>
      <c r="E68">
        <v>133.41177686974365</v>
      </c>
      <c r="F68">
        <v>132.95626582057491</v>
      </c>
    </row>
    <row r="69" spans="1:6" x14ac:dyDescent="0.3">
      <c r="B69" t="s">
        <v>74</v>
      </c>
      <c r="C69">
        <v>130.8331562036189</v>
      </c>
      <c r="D69">
        <v>140.65010925127879</v>
      </c>
      <c r="E69">
        <v>133.93156553275023</v>
      </c>
      <c r="F69">
        <v>133.56139828136187</v>
      </c>
    </row>
    <row r="70" spans="1:6" x14ac:dyDescent="0.3">
      <c r="B70" t="s">
        <v>75</v>
      </c>
      <c r="C70">
        <v>131.46520524556246</v>
      </c>
      <c r="D70">
        <v>141.00253925321547</v>
      </c>
      <c r="E70">
        <v>134.45432534861934</v>
      </c>
      <c r="F70">
        <v>134.17503122282241</v>
      </c>
    </row>
    <row r="71" spans="1:6" x14ac:dyDescent="0.3">
      <c r="B71" t="s">
        <v>76</v>
      </c>
      <c r="C71">
        <v>132.10795390237914</v>
      </c>
      <c r="D71">
        <v>141.35658266958401</v>
      </c>
      <c r="E71">
        <v>134.98118855658586</v>
      </c>
      <c r="F71">
        <v>134.79589594135021</v>
      </c>
    </row>
    <row r="72" spans="1:6" x14ac:dyDescent="0.3">
      <c r="B72" t="s">
        <v>77</v>
      </c>
      <c r="C72">
        <v>132.76173982413556</v>
      </c>
      <c r="D72">
        <v>141.71473457528535</v>
      </c>
      <c r="E72">
        <v>135.51186898992074</v>
      </c>
      <c r="F72">
        <v>135.42353391130084</v>
      </c>
    </row>
    <row r="73" spans="1:6" x14ac:dyDescent="0.3">
      <c r="B73" t="s">
        <v>78</v>
      </c>
      <c r="C73">
        <v>133.42464049744612</v>
      </c>
      <c r="D73">
        <v>142.07715906591505</v>
      </c>
      <c r="E73">
        <v>136.04431188382995</v>
      </c>
      <c r="F73">
        <v>136.05805047021221</v>
      </c>
    </row>
    <row r="74" spans="1:6" x14ac:dyDescent="0.3">
      <c r="B74" t="s">
        <v>79</v>
      </c>
      <c r="C74">
        <v>134.09254216462335</v>
      </c>
      <c r="D74">
        <v>142.44206632360533</v>
      </c>
      <c r="E74">
        <v>136.57445876139641</v>
      </c>
      <c r="F74">
        <v>136.69997541640629</v>
      </c>
    </row>
    <row r="75" spans="1:6" x14ac:dyDescent="0.3">
      <c r="B75" t="s">
        <v>80</v>
      </c>
      <c r="C75">
        <v>134.76070917385516</v>
      </c>
      <c r="D75">
        <v>142.80699911200188</v>
      </c>
      <c r="E75">
        <v>137.09754920658884</v>
      </c>
      <c r="F75">
        <v>137.35077347141646</v>
      </c>
    </row>
    <row r="76" spans="1:6" x14ac:dyDescent="0.3">
      <c r="B76" t="s">
        <v>81</v>
      </c>
      <c r="C76">
        <v>135.42469258492108</v>
      </c>
      <c r="D76">
        <v>143.16919054507258</v>
      </c>
      <c r="E76">
        <v>137.60927902231617</v>
      </c>
      <c r="F76">
        <v>138.01279970186653</v>
      </c>
    </row>
    <row r="77" spans="1:6" x14ac:dyDescent="0.3">
      <c r="B77" t="s">
        <v>82</v>
      </c>
      <c r="C77">
        <v>136.08092688519829</v>
      </c>
      <c r="D77">
        <v>143.52628288913104</v>
      </c>
      <c r="E77">
        <v>138.10632192299192</v>
      </c>
      <c r="F77">
        <v>138.68745878575731</v>
      </c>
    </row>
    <row r="78" spans="1:6" x14ac:dyDescent="0.3">
      <c r="A78" t="s">
        <v>144</v>
      </c>
      <c r="B78" t="s">
        <v>83</v>
      </c>
      <c r="C78">
        <v>136.72695087128204</v>
      </c>
      <c r="D78">
        <v>143.87738463147295</v>
      </c>
      <c r="E78">
        <v>138.58680622293454</v>
      </c>
      <c r="F78">
        <v>139.37518208343502</v>
      </c>
    </row>
    <row r="79" spans="1:6" x14ac:dyDescent="0.3">
      <c r="B79" t="s">
        <v>84</v>
      </c>
      <c r="C79">
        <v>137.36103581479139</v>
      </c>
      <c r="D79">
        <v>144.22294288972631</v>
      </c>
      <c r="E79">
        <v>139.04933937794851</v>
      </c>
      <c r="F79">
        <v>140.07350585986256</v>
      </c>
    </row>
    <row r="80" spans="1:6" x14ac:dyDescent="0.3">
      <c r="B80" t="s">
        <v>85</v>
      </c>
      <c r="C80">
        <v>137.98200748491084</v>
      </c>
      <c r="D80">
        <v>144.56412681297445</v>
      </c>
      <c r="E80">
        <v>139.49316846210408</v>
      </c>
      <c r="F80">
        <v>140.7772640528934</v>
      </c>
    </row>
    <row r="81" spans="1:6" x14ac:dyDescent="0.3">
      <c r="B81" t="s">
        <v>86</v>
      </c>
      <c r="C81">
        <v>138.58950577227171</v>
      </c>
      <c r="D81">
        <v>144.90314264649859</v>
      </c>
      <c r="E81">
        <v>139.91853579907641</v>
      </c>
      <c r="F81">
        <v>141.48112533252433</v>
      </c>
    </row>
    <row r="82" spans="1:6" x14ac:dyDescent="0.3">
      <c r="B82" t="s">
        <v>87</v>
      </c>
      <c r="C82">
        <v>139.18423641818231</v>
      </c>
      <c r="D82">
        <v>145.24308843246206</v>
      </c>
      <c r="E82">
        <v>140.3267683379288</v>
      </c>
      <c r="F82">
        <v>142.18024758359411</v>
      </c>
    </row>
    <row r="83" spans="1:6" x14ac:dyDescent="0.3">
      <c r="B83" t="s">
        <v>88</v>
      </c>
      <c r="C83">
        <v>139.76644461162638</v>
      </c>
      <c r="D83">
        <v>145.58628622084501</v>
      </c>
      <c r="E83">
        <v>140.71882140063869</v>
      </c>
      <c r="F83">
        <v>142.8709398731433</v>
      </c>
    </row>
    <row r="84" spans="1:6" x14ac:dyDescent="0.3">
      <c r="B84" t="s">
        <v>89</v>
      </c>
      <c r="C84">
        <v>140.33515904891297</v>
      </c>
      <c r="D84">
        <v>145.93353843579936</v>
      </c>
      <c r="E84">
        <v>141.09448289373728</v>
      </c>
      <c r="F84">
        <v>143.55017346013312</v>
      </c>
    </row>
    <row r="85" spans="1:6" x14ac:dyDescent="0.3">
      <c r="B85" t="s">
        <v>90</v>
      </c>
      <c r="C85">
        <v>140.88741959364</v>
      </c>
      <c r="D85">
        <v>146.28331800977335</v>
      </c>
      <c r="E85">
        <v>141.45185656113398</v>
      </c>
      <c r="F85">
        <v>144.21626128199443</v>
      </c>
    </row>
    <row r="86" spans="1:6" x14ac:dyDescent="0.3">
      <c r="B86" t="s">
        <v>91</v>
      </c>
      <c r="C86">
        <v>141.41893178554687</v>
      </c>
      <c r="D86">
        <v>146.6324825432186</v>
      </c>
      <c r="E86">
        <v>141.78751969813683</v>
      </c>
      <c r="F86">
        <v>144.86886975632436</v>
      </c>
    </row>
    <row r="87" spans="1:6" x14ac:dyDescent="0.3">
      <c r="B87" t="s">
        <v>92</v>
      </c>
      <c r="C87">
        <v>141.925389123408</v>
      </c>
      <c r="D87">
        <v>146.97757195404418</v>
      </c>
      <c r="E87">
        <v>142.09802052410652</v>
      </c>
      <c r="F87">
        <v>145.50832450430812</v>
      </c>
    </row>
    <row r="88" spans="1:6" x14ac:dyDescent="0.3">
      <c r="B88" t="s">
        <v>93</v>
      </c>
      <c r="C88">
        <v>142.40286742055054</v>
      </c>
      <c r="D88">
        <v>147.31484961322752</v>
      </c>
      <c r="E88">
        <v>142.38038558959337</v>
      </c>
      <c r="F88">
        <v>146.13604468238029</v>
      </c>
    </row>
    <row r="89" spans="1:6" x14ac:dyDescent="0.3">
      <c r="B89" t="s">
        <v>94</v>
      </c>
      <c r="C89">
        <v>142.8488085115689</v>
      </c>
      <c r="D89">
        <v>147.64147229307449</v>
      </c>
      <c r="E89">
        <v>142.63310341462821</v>
      </c>
      <c r="F89">
        <v>146.7544985756453</v>
      </c>
    </row>
    <row r="90" spans="1:6" x14ac:dyDescent="0.3">
      <c r="A90" t="s">
        <v>145</v>
      </c>
      <c r="B90" t="s">
        <v>95</v>
      </c>
      <c r="C90">
        <v>143.26192146394132</v>
      </c>
      <c r="D90">
        <v>147.95613711447254</v>
      </c>
      <c r="E90">
        <v>142.8558421283407</v>
      </c>
      <c r="F90">
        <v>147.36496981001105</v>
      </c>
    </row>
    <row r="91" spans="1:6" x14ac:dyDescent="0.3">
      <c r="B91" t="s">
        <v>96</v>
      </c>
      <c r="C91">
        <v>143.64182127479742</v>
      </c>
      <c r="D91">
        <v>148.25899517742883</v>
      </c>
      <c r="E91">
        <v>143.04888681945644</v>
      </c>
      <c r="F91">
        <v>147.96766849013744</v>
      </c>
    </row>
    <row r="92" spans="1:6" x14ac:dyDescent="0.3">
      <c r="B92" t="s">
        <v>97</v>
      </c>
      <c r="C92">
        <v>143.98886969577401</v>
      </c>
      <c r="D92">
        <v>148.55138122149751</v>
      </c>
      <c r="E92">
        <v>143.21357060881002</v>
      </c>
      <c r="F92">
        <v>148.56026207401197</v>
      </c>
    </row>
    <row r="93" spans="1:6" x14ac:dyDescent="0.3">
      <c r="B93" t="s">
        <v>98</v>
      </c>
      <c r="C93">
        <v>144.30454745566641</v>
      </c>
      <c r="D93">
        <v>148.83553467042421</v>
      </c>
      <c r="E93">
        <v>143.3521805084109</v>
      </c>
      <c r="F93">
        <v>149.13827917260511</v>
      </c>
    </row>
    <row r="94" spans="1:6" x14ac:dyDescent="0.3">
      <c r="B94" t="s">
        <v>99</v>
      </c>
      <c r="C94">
        <v>144.59168943825739</v>
      </c>
      <c r="D94">
        <v>149.1148152054906</v>
      </c>
      <c r="E94">
        <v>143.46787290360166</v>
      </c>
      <c r="F94">
        <v>149.69757237390724</v>
      </c>
    </row>
    <row r="95" spans="1:6" x14ac:dyDescent="0.3">
      <c r="B95" t="s">
        <v>100</v>
      </c>
      <c r="C95">
        <v>144.85300595025922</v>
      </c>
      <c r="D95">
        <v>149.39152628739575</v>
      </c>
      <c r="E95">
        <v>143.56373277110876</v>
      </c>
      <c r="F95">
        <v>150.23445054613595</v>
      </c>
    </row>
    <row r="96" spans="1:6" x14ac:dyDescent="0.3">
      <c r="B96" t="s">
        <v>101</v>
      </c>
      <c r="C96">
        <v>145.09046025522525</v>
      </c>
      <c r="D96">
        <v>149.66646698109125</v>
      </c>
      <c r="E96">
        <v>143.64191420915427</v>
      </c>
      <c r="F96">
        <v>150.74658812930781</v>
      </c>
    </row>
    <row r="97" spans="1:6" x14ac:dyDescent="0.3">
      <c r="B97" t="s">
        <v>102</v>
      </c>
      <c r="C97">
        <v>145.30429120679131</v>
      </c>
      <c r="D97">
        <v>149.9385690397595</v>
      </c>
      <c r="E97">
        <v>143.7030162543202</v>
      </c>
      <c r="F97">
        <v>151.23241869281</v>
      </c>
    </row>
    <row r="98" spans="1:6" x14ac:dyDescent="0.3">
      <c r="B98" t="s">
        <v>103</v>
      </c>
      <c r="C98">
        <v>145.49327486506715</v>
      </c>
      <c r="D98">
        <v>150.20508062846631</v>
      </c>
      <c r="E98">
        <v>143.74578598679864</v>
      </c>
      <c r="F98">
        <v>151.6915023513175</v>
      </c>
    </row>
    <row r="99" spans="1:6" x14ac:dyDescent="0.3">
      <c r="B99" t="s">
        <v>104</v>
      </c>
      <c r="C99">
        <v>145.6559706702572</v>
      </c>
      <c r="D99">
        <v>150.4629359975323</v>
      </c>
      <c r="E99">
        <v>143.76853674970465</v>
      </c>
      <c r="F99">
        <v>152.12418459908966</v>
      </c>
    </row>
    <row r="100" spans="1:6" x14ac:dyDescent="0.3">
      <c r="B100" t="s">
        <v>105</v>
      </c>
      <c r="C100">
        <v>145.79130410966835</v>
      </c>
      <c r="D100">
        <v>150.70918819242388</v>
      </c>
      <c r="E100">
        <v>143.76986312636112</v>
      </c>
      <c r="F100">
        <v>152.53191978675039</v>
      </c>
    </row>
    <row r="101" spans="1:6" x14ac:dyDescent="0.3">
      <c r="B101" t="s">
        <v>106</v>
      </c>
      <c r="C101">
        <v>145.89929404034868</v>
      </c>
      <c r="D101">
        <v>150.94176558449936</v>
      </c>
      <c r="E101">
        <v>143.74983421862024</v>
      </c>
      <c r="F101">
        <v>152.91746613517725</v>
      </c>
    </row>
    <row r="102" spans="1:6" x14ac:dyDescent="0.3">
      <c r="A102" t="s">
        <v>146</v>
      </c>
      <c r="B102" t="s">
        <v>107</v>
      </c>
      <c r="C102">
        <v>145.9810456913423</v>
      </c>
      <c r="D102">
        <v>151.16019637826255</v>
      </c>
      <c r="E102">
        <v>143.71003843609807</v>
      </c>
      <c r="F102">
        <v>153.28199274155776</v>
      </c>
    </row>
    <row r="103" spans="1:6" x14ac:dyDescent="0.3">
      <c r="B103" t="s">
        <v>108</v>
      </c>
      <c r="C103">
        <v>146.03803148262872</v>
      </c>
      <c r="D103">
        <v>151.36542147257032</v>
      </c>
      <c r="E103">
        <v>143.6526404269259</v>
      </c>
      <c r="F103">
        <v>153.62581456127558</v>
      </c>
    </row>
    <row r="104" spans="1:6" x14ac:dyDescent="0.3">
      <c r="B104" t="s">
        <v>109</v>
      </c>
      <c r="C104">
        <v>146.0721357906647</v>
      </c>
      <c r="D104">
        <v>151.55953141273321</v>
      </c>
      <c r="E104">
        <v>143.58057376840696</v>
      </c>
      <c r="F104">
        <v>153.94836709356298</v>
      </c>
    </row>
    <row r="105" spans="1:6" x14ac:dyDescent="0.3">
      <c r="B105" t="s">
        <v>110</v>
      </c>
      <c r="C105">
        <v>146.08591112267752</v>
      </c>
      <c r="D105">
        <v>151.74533686664503</v>
      </c>
      <c r="E105">
        <v>143.49738363698276</v>
      </c>
      <c r="F105">
        <v>154.24703389076609</v>
      </c>
    </row>
    <row r="106" spans="1:6" x14ac:dyDescent="0.3">
      <c r="B106" t="s">
        <v>111</v>
      </c>
      <c r="C106">
        <v>146.0828956171683</v>
      </c>
      <c r="D106">
        <v>151.92649075227041</v>
      </c>
      <c r="E106">
        <v>143.40734377865272</v>
      </c>
      <c r="F106">
        <v>154.5166615937751</v>
      </c>
    </row>
    <row r="107" spans="1:6" x14ac:dyDescent="0.3">
      <c r="B107" t="s">
        <v>112</v>
      </c>
      <c r="C107">
        <v>146.06595699888118</v>
      </c>
      <c r="D107">
        <v>152.10568872656688</v>
      </c>
      <c r="E107">
        <v>143.31412654278802</v>
      </c>
      <c r="F107">
        <v>154.75216851323174</v>
      </c>
    </row>
    <row r="108" spans="1:6" x14ac:dyDescent="0.3">
      <c r="B108" t="s">
        <v>113</v>
      </c>
      <c r="C108">
        <v>146.03640923254378</v>
      </c>
      <c r="D108">
        <v>152.28401939867518</v>
      </c>
      <c r="E108">
        <v>143.21984474461252</v>
      </c>
      <c r="F108">
        <v>154.9497649471781</v>
      </c>
    </row>
    <row r="109" spans="1:6" x14ac:dyDescent="0.3">
      <c r="B109" t="s">
        <v>114</v>
      </c>
      <c r="C109">
        <v>145.99354296851283</v>
      </c>
      <c r="D109">
        <v>152.46042937121103</v>
      </c>
      <c r="E109">
        <v>143.12468521895673</v>
      </c>
      <c r="F109">
        <v>155.1072763679359</v>
      </c>
    </row>
    <row r="110" spans="1:6" x14ac:dyDescent="0.3">
      <c r="B110" t="s">
        <v>115</v>
      </c>
      <c r="C110">
        <v>145.93489820396121</v>
      </c>
      <c r="D110">
        <v>152.63199760861716</v>
      </c>
      <c r="E110">
        <v>143.02671303557179</v>
      </c>
      <c r="F110">
        <v>155.22389443071302</v>
      </c>
    </row>
    <row r="111" spans="1:6" x14ac:dyDescent="0.3">
      <c r="B111" t="s">
        <v>116</v>
      </c>
      <c r="C111">
        <v>145.85781167897122</v>
      </c>
      <c r="D111">
        <v>152.79531168334785</v>
      </c>
      <c r="E111">
        <v>142.92353151302788</v>
      </c>
      <c r="F111">
        <v>155.30039008890594</v>
      </c>
    </row>
    <row r="112" spans="1:6" x14ac:dyDescent="0.3">
      <c r="B112" t="s">
        <v>117</v>
      </c>
      <c r="C112">
        <v>145.76000862862247</v>
      </c>
      <c r="D112">
        <v>152.94706325360312</v>
      </c>
      <c r="E112">
        <v>142.81323789998874</v>
      </c>
      <c r="F112">
        <v>155.33888166108665</v>
      </c>
    </row>
    <row r="113" spans="1:6" x14ac:dyDescent="0.3">
      <c r="B113" t="s">
        <v>118</v>
      </c>
      <c r="C113">
        <v>145.64048842687953</v>
      </c>
      <c r="D113">
        <v>153.08483506030953</v>
      </c>
      <c r="E113">
        <v>142.69520816285183</v>
      </c>
      <c r="F113">
        <v>155.34263963842011</v>
      </c>
    </row>
    <row r="114" spans="1:6" x14ac:dyDescent="0.3">
      <c r="A114" t="s">
        <v>147</v>
      </c>
      <c r="B114" t="s">
        <v>119</v>
      </c>
      <c r="C114">
        <v>145.49935082440496</v>
      </c>
      <c r="D114">
        <v>153.2075581442914</v>
      </c>
      <c r="E114">
        <v>142.57012427981221</v>
      </c>
      <c r="F114">
        <v>155.31672103535391</v>
      </c>
    </row>
    <row r="115" spans="1:6" x14ac:dyDescent="0.3">
      <c r="B115" t="s">
        <v>120</v>
      </c>
      <c r="C115">
        <v>145.33727611285906</v>
      </c>
      <c r="D115">
        <v>153.315756346884</v>
      </c>
      <c r="E115">
        <v>142.43892382836654</v>
      </c>
      <c r="F115">
        <v>155.26548824110216</v>
      </c>
    </row>
    <row r="116" spans="1:6" x14ac:dyDescent="0.3">
      <c r="B116" t="s">
        <v>121</v>
      </c>
      <c r="C116">
        <v>145.15562279705694</v>
      </c>
      <c r="D116">
        <v>153.41137339475443</v>
      </c>
      <c r="E116">
        <v>142.30336826949883</v>
      </c>
      <c r="F116">
        <v>155.19261081954821</v>
      </c>
    </row>
    <row r="117" spans="1:6" x14ac:dyDescent="0.3">
      <c r="B117" t="s">
        <v>122</v>
      </c>
      <c r="C117">
        <v>144.95663306721906</v>
      </c>
      <c r="D117">
        <v>153.49729828289986</v>
      </c>
      <c r="E117">
        <v>142.1659620136198</v>
      </c>
      <c r="F117">
        <v>155.10122990023194</v>
      </c>
    </row>
    <row r="118" spans="1:6" x14ac:dyDescent="0.3">
      <c r="B118" t="s">
        <v>123</v>
      </c>
      <c r="C118">
        <v>144.74369146150238</v>
      </c>
      <c r="D118">
        <v>153.57752696972872</v>
      </c>
      <c r="E118">
        <v>142.03011507279632</v>
      </c>
      <c r="F118">
        <v>154.99213904695415</v>
      </c>
    </row>
    <row r="119" spans="1:6" x14ac:dyDescent="0.3">
      <c r="B119" t="s">
        <v>124</v>
      </c>
      <c r="C119">
        <v>144.51991234060804</v>
      </c>
      <c r="D119">
        <v>153.65533848025717</v>
      </c>
      <c r="E119">
        <v>141.89882218883227</v>
      </c>
      <c r="F119">
        <v>154.86381180858976</v>
      </c>
    </row>
    <row r="120" spans="1:6" x14ac:dyDescent="0.3">
      <c r="B120" t="s">
        <v>125</v>
      </c>
      <c r="C120">
        <v>144.28720546680285</v>
      </c>
      <c r="D120">
        <v>153.73266214345711</v>
      </c>
      <c r="E120">
        <v>141.77382513332097</v>
      </c>
      <c r="F120">
        <v>154.7147416165399</v>
      </c>
    </row>
    <row r="121" spans="1:6" x14ac:dyDescent="0.3">
      <c r="B121" t="s">
        <v>126</v>
      </c>
      <c r="C121">
        <v>144.04562507199461</v>
      </c>
      <c r="D121">
        <v>153.80941200875958</v>
      </c>
      <c r="E121">
        <v>141.65490209282109</v>
      </c>
      <c r="F121">
        <v>154.54416719468406</v>
      </c>
    </row>
    <row r="122" spans="1:6" x14ac:dyDescent="0.3">
      <c r="B122" t="s">
        <v>127</v>
      </c>
      <c r="C122">
        <v>143.79365315740361</v>
      </c>
      <c r="D122">
        <v>153.88381579860987</v>
      </c>
      <c r="E122">
        <v>141.53971141187384</v>
      </c>
      <c r="F122">
        <v>154.35254648423719</v>
      </c>
    </row>
    <row r="123" spans="1:6" x14ac:dyDescent="0.3">
      <c r="B123" t="s">
        <v>128</v>
      </c>
      <c r="C123">
        <v>143.5295811818076</v>
      </c>
      <c r="D123">
        <v>153.95374782424622</v>
      </c>
      <c r="E123">
        <v>141.42508092819327</v>
      </c>
      <c r="F123">
        <v>154.14084331611863</v>
      </c>
    </row>
    <row r="124" spans="1:6" x14ac:dyDescent="0.3">
      <c r="B124" t="s">
        <v>129</v>
      </c>
      <c r="C124">
        <v>143.25198421769264</v>
      </c>
      <c r="D124">
        <v>154.01688824050083</v>
      </c>
      <c r="E124">
        <v>141.30790672865055</v>
      </c>
      <c r="F124">
        <v>153.91093870442671</v>
      </c>
    </row>
    <row r="125" spans="1:6" x14ac:dyDescent="0.3">
      <c r="B125" t="s">
        <v>130</v>
      </c>
      <c r="C125">
        <v>142.96030364760065</v>
      </c>
      <c r="D125">
        <v>154.07144557874068</v>
      </c>
      <c r="E125">
        <v>141.18613285823997</v>
      </c>
      <c r="F125">
        <v>153.66524164697256</v>
      </c>
    </row>
    <row r="126" spans="1:6" x14ac:dyDescent="0.3">
      <c r="A126" t="s">
        <v>148</v>
      </c>
      <c r="B126" t="s">
        <v>131</v>
      </c>
      <c r="C126">
        <v>142.65508807576438</v>
      </c>
      <c r="D126">
        <v>154.11708990224795</v>
      </c>
      <c r="E126">
        <v>141.05910005456889</v>
      </c>
      <c r="F126">
        <v>153.40723648431998</v>
      </c>
    </row>
    <row r="127" spans="1:6" x14ac:dyDescent="0.3">
      <c r="B127" t="s">
        <v>132</v>
      </c>
      <c r="C127">
        <v>142.33722412183184</v>
      </c>
      <c r="D127">
        <v>154.15457980782313</v>
      </c>
      <c r="E127">
        <v>140.92646885918839</v>
      </c>
      <c r="F127">
        <v>153.14187148622861</v>
      </c>
    </row>
    <row r="128" spans="1:6" x14ac:dyDescent="0.3">
      <c r="B128" t="s">
        <v>133</v>
      </c>
      <c r="C128">
        <v>142.00814372211647</v>
      </c>
      <c r="D128">
        <v>154.18548583823923</v>
      </c>
      <c r="E128">
        <v>140.78874585250941</v>
      </c>
      <c r="F128">
        <v>152.87331730602099</v>
      </c>
    </row>
    <row r="129" spans="2:6" x14ac:dyDescent="0.3">
      <c r="B129" t="s">
        <v>134</v>
      </c>
      <c r="C129">
        <v>141.67021187352981</v>
      </c>
      <c r="D129">
        <v>154.21222185308312</v>
      </c>
      <c r="E129">
        <v>140.64745939399339</v>
      </c>
      <c r="F129">
        <v>152.60498540870705</v>
      </c>
    </row>
    <row r="130" spans="2:6" x14ac:dyDescent="0.3">
      <c r="B130" t="s">
        <v>135</v>
      </c>
      <c r="C130">
        <v>141.32681748283653</v>
      </c>
      <c r="D130">
        <v>154.23768967436121</v>
      </c>
      <c r="E130">
        <v>140.50484227798825</v>
      </c>
      <c r="F130">
        <v>152.33957554875107</v>
      </c>
    </row>
    <row r="131" spans="2:6" x14ac:dyDescent="0.3">
      <c r="B131" t="s">
        <v>136</v>
      </c>
      <c r="C131">
        <v>140.98078444117772</v>
      </c>
      <c r="D131">
        <v>154.26345274867484</v>
      </c>
      <c r="F131">
        <v>152.07759065148096</v>
      </c>
    </row>
    <row r="132" spans="2:6" x14ac:dyDescent="0.3">
      <c r="B132" t="s">
        <v>137</v>
      </c>
      <c r="C132">
        <v>140.63391577569158</v>
      </c>
      <c r="D132">
        <v>154.28940301317598</v>
      </c>
      <c r="F132">
        <v>151.81742880435755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C5513-2D2F-432B-973F-AAF9DF1FBDBB}">
  <dimension ref="A2:Q133"/>
  <sheetViews>
    <sheetView workbookViewId="0">
      <selection activeCell="E30" sqref="E30"/>
    </sheetView>
  </sheetViews>
  <sheetFormatPr defaultRowHeight="14.4" x14ac:dyDescent="0.3"/>
  <cols>
    <col min="13" max="17" width="9.109375" style="29"/>
  </cols>
  <sheetData>
    <row r="2" spans="1:16" ht="23.4" x14ac:dyDescent="0.45">
      <c r="A2" s="14" t="s">
        <v>589</v>
      </c>
      <c r="B2" s="14"/>
      <c r="C2" s="14"/>
      <c r="D2" s="14"/>
      <c r="E2" s="14"/>
      <c r="F2" s="14"/>
      <c r="G2" s="7"/>
      <c r="H2" s="7"/>
      <c r="I2" s="7"/>
      <c r="J2" s="7"/>
      <c r="K2" s="7"/>
      <c r="L2" s="7"/>
      <c r="M2" s="45"/>
      <c r="N2" s="45"/>
      <c r="O2" s="45"/>
      <c r="P2" s="45"/>
    </row>
    <row r="4" spans="1:16" x14ac:dyDescent="0.3">
      <c r="B4" t="s">
        <v>402</v>
      </c>
      <c r="D4" t="s">
        <v>458</v>
      </c>
    </row>
    <row r="5" spans="1:16" x14ac:dyDescent="0.3">
      <c r="B5" s="33" t="s">
        <v>414</v>
      </c>
      <c r="C5" s="33" t="s">
        <v>8</v>
      </c>
      <c r="D5" s="33" t="s">
        <v>9</v>
      </c>
      <c r="E5" s="33" t="s">
        <v>7</v>
      </c>
      <c r="F5" s="33" t="s">
        <v>6</v>
      </c>
      <c r="G5" s="33" t="s">
        <v>8</v>
      </c>
      <c r="H5" s="33" t="s">
        <v>9</v>
      </c>
      <c r="I5" s="33" t="s">
        <v>7</v>
      </c>
      <c r="J5" s="33" t="s">
        <v>6</v>
      </c>
    </row>
    <row r="6" spans="1:16" x14ac:dyDescent="0.3">
      <c r="A6" t="s">
        <v>403</v>
      </c>
      <c r="B6" t="s">
        <v>11</v>
      </c>
      <c r="C6">
        <v>665.8339649400823</v>
      </c>
      <c r="D6">
        <v>671.84510959708962</v>
      </c>
      <c r="E6">
        <v>719.01739548403407</v>
      </c>
      <c r="F6">
        <v>714.83615019312708</v>
      </c>
      <c r="G6">
        <v>100</v>
      </c>
      <c r="H6">
        <v>100</v>
      </c>
      <c r="I6">
        <v>100</v>
      </c>
      <c r="J6">
        <v>100</v>
      </c>
    </row>
    <row r="7" spans="1:16" x14ac:dyDescent="0.3">
      <c r="B7" t="s">
        <v>12</v>
      </c>
      <c r="C7">
        <v>670.98089415094921</v>
      </c>
      <c r="D7">
        <v>673.46142299815131</v>
      </c>
      <c r="E7">
        <v>719.22605051180415</v>
      </c>
      <c r="F7">
        <v>723.4438820079564</v>
      </c>
      <c r="G7">
        <v>100.77300490540912</v>
      </c>
      <c r="H7" s="5">
        <v>100.24057827882844</v>
      </c>
      <c r="I7">
        <v>100.02901946866385</v>
      </c>
      <c r="J7">
        <v>101.20415452023568</v>
      </c>
    </row>
    <row r="8" spans="1:16" x14ac:dyDescent="0.3">
      <c r="B8" t="s">
        <v>13</v>
      </c>
      <c r="C8">
        <v>676.12899808223449</v>
      </c>
      <c r="D8">
        <v>675.088443403307</v>
      </c>
      <c r="E8">
        <v>719.43984408351866</v>
      </c>
      <c r="F8">
        <v>732.0565807330006</v>
      </c>
      <c r="G8">
        <v>101.54618623924941</v>
      </c>
      <c r="H8">
        <v>100.48275022916553</v>
      </c>
      <c r="I8">
        <v>100.0587535993062</v>
      </c>
      <c r="J8">
        <v>102.40900387245679</v>
      </c>
    </row>
    <row r="9" spans="1:16" x14ac:dyDescent="0.3">
      <c r="B9" t="s">
        <v>14</v>
      </c>
      <c r="C9">
        <v>681.2755717340649</v>
      </c>
      <c r="D9">
        <v>676.74881909367411</v>
      </c>
      <c r="E9">
        <v>719.66216100777717</v>
      </c>
      <c r="F9">
        <v>740.67933127672882</v>
      </c>
      <c r="G9">
        <v>102.31913774410295</v>
      </c>
      <c r="H9">
        <v>100.72988690794003</v>
      </c>
      <c r="I9">
        <v>100.089673146685</v>
      </c>
      <c r="J9">
        <v>103.61525939568385</v>
      </c>
    </row>
    <row r="10" spans="1:16" x14ac:dyDescent="0.3">
      <c r="B10" t="s">
        <v>15</v>
      </c>
      <c r="C10">
        <v>686.41780801275695</v>
      </c>
      <c r="D10">
        <v>678.46086141292733</v>
      </c>
      <c r="E10">
        <v>719.88603706613185</v>
      </c>
      <c r="F10">
        <v>749.32734796087061</v>
      </c>
      <c r="G10">
        <v>103.09143782932837</v>
      </c>
      <c r="H10">
        <v>100.98471384569656</v>
      </c>
      <c r="I10">
        <v>100.12080953639698</v>
      </c>
      <c r="J10">
        <v>104.82504945481912</v>
      </c>
    </row>
    <row r="11" spans="1:16" x14ac:dyDescent="0.3">
      <c r="B11" t="s">
        <v>16</v>
      </c>
      <c r="C11">
        <v>691.56315964876353</v>
      </c>
      <c r="D11">
        <v>680.24013949856976</v>
      </c>
      <c r="E11">
        <v>720.10350100435755</v>
      </c>
      <c r="F11">
        <v>758.02667405130387</v>
      </c>
      <c r="G11">
        <v>103.8642058025677</v>
      </c>
      <c r="H11">
        <v>101.24954841250758</v>
      </c>
      <c r="I11">
        <v>100.15105413681853</v>
      </c>
      <c r="J11">
        <v>106.04201729955992</v>
      </c>
    </row>
    <row r="12" spans="1:16" x14ac:dyDescent="0.3">
      <c r="B12" t="s">
        <v>17</v>
      </c>
      <c r="C12">
        <v>696.70474864799667</v>
      </c>
      <c r="D12">
        <v>682.10193903855384</v>
      </c>
      <c r="E12">
        <v>720.29904201373756</v>
      </c>
      <c r="F12">
        <v>766.7914970213568</v>
      </c>
      <c r="G12">
        <v>104.6364086744497</v>
      </c>
      <c r="H12">
        <v>101.52666578872849</v>
      </c>
      <c r="I12">
        <v>100.17824972493756</v>
      </c>
      <c r="J12">
        <v>107.26814764672896</v>
      </c>
    </row>
    <row r="13" spans="1:16" x14ac:dyDescent="0.3">
      <c r="B13" t="s">
        <v>18</v>
      </c>
      <c r="C13">
        <v>701.83024172914907</v>
      </c>
      <c r="D13">
        <v>684.04949339952941</v>
      </c>
      <c r="E13">
        <v>720.44968653320655</v>
      </c>
      <c r="F13">
        <v>775.62593466376143</v>
      </c>
      <c r="G13">
        <v>105.40619413915088</v>
      </c>
      <c r="H13">
        <v>101.81654724103876</v>
      </c>
      <c r="I13">
        <v>100.199201167895</v>
      </c>
      <c r="J13">
        <v>108.50401654340101</v>
      </c>
    </row>
    <row r="14" spans="1:16" x14ac:dyDescent="0.3">
      <c r="B14" t="s">
        <v>19</v>
      </c>
      <c r="C14">
        <v>706.92316036723105</v>
      </c>
      <c r="D14">
        <v>686.0845989960701</v>
      </c>
      <c r="E14">
        <v>720.52735768451271</v>
      </c>
      <c r="F14">
        <v>784.52748506862042</v>
      </c>
      <c r="G14">
        <v>106.17108732668005</v>
      </c>
      <c r="H14">
        <v>102.1194601546657</v>
      </c>
      <c r="I14">
        <v>100.21000357014481</v>
      </c>
      <c r="J14">
        <v>109.74927399190217</v>
      </c>
    </row>
    <row r="15" spans="1:16" x14ac:dyDescent="0.3">
      <c r="B15" t="s">
        <v>20</v>
      </c>
      <c r="C15">
        <v>711.96369069164678</v>
      </c>
      <c r="D15">
        <v>688.20704238826102</v>
      </c>
      <c r="E15">
        <v>720.50282489382039</v>
      </c>
      <c r="F15">
        <v>793.48299824234516</v>
      </c>
      <c r="G15">
        <v>106.92811243952021</v>
      </c>
      <c r="H15">
        <v>102.4353727603947</v>
      </c>
      <c r="I15">
        <v>100.20659158166629</v>
      </c>
      <c r="J15">
        <v>111.0020804107305</v>
      </c>
    </row>
    <row r="16" spans="1:16" x14ac:dyDescent="0.3">
      <c r="B16" t="s">
        <v>21</v>
      </c>
      <c r="C16">
        <v>716.93042818390063</v>
      </c>
      <c r="D16">
        <v>690.40985263151367</v>
      </c>
      <c r="E16">
        <v>720.35459888592891</v>
      </c>
      <c r="F16">
        <v>802.48232989594976</v>
      </c>
      <c r="G16">
        <v>107.67405478457628</v>
      </c>
      <c r="H16">
        <v>102.76324747612698</v>
      </c>
      <c r="I16">
        <v>100.18597650213938</v>
      </c>
      <c r="J16">
        <v>112.26101669300628</v>
      </c>
    </row>
    <row r="17" spans="1:13" x14ac:dyDescent="0.3">
      <c r="B17" t="s">
        <v>22</v>
      </c>
      <c r="C17">
        <v>721.79934236896622</v>
      </c>
      <c r="D17">
        <v>692.6807028703538</v>
      </c>
      <c r="E17">
        <v>720.05689144526286</v>
      </c>
      <c r="F17">
        <v>811.5095418293381</v>
      </c>
      <c r="G17">
        <v>108.40530528266461</v>
      </c>
      <c r="H17">
        <v>103.10124952546866</v>
      </c>
      <c r="I17">
        <v>100.14457174023295</v>
      </c>
      <c r="J17">
        <v>113.52385320889169</v>
      </c>
    </row>
    <row r="18" spans="1:13" x14ac:dyDescent="0.3">
      <c r="A18" t="s">
        <v>404</v>
      </c>
      <c r="B18" t="s">
        <v>23</v>
      </c>
      <c r="C18">
        <v>726.56861108011924</v>
      </c>
      <c r="D18">
        <v>695.025887076662</v>
      </c>
      <c r="E18">
        <v>719.61083126302231</v>
      </c>
      <c r="F18">
        <v>820.55830979190159</v>
      </c>
      <c r="G18">
        <v>109.12159026695227</v>
      </c>
      <c r="H18">
        <v>103.45031572730716</v>
      </c>
      <c r="I18">
        <v>100.0825342728445</v>
      </c>
      <c r="J18">
        <v>114.78970524507073</v>
      </c>
    </row>
    <row r="19" spans="1:13" x14ac:dyDescent="0.3">
      <c r="B19" t="s">
        <v>24</v>
      </c>
      <c r="C19">
        <v>731.24751892198378</v>
      </c>
      <c r="D19">
        <v>697.45413602775636</v>
      </c>
      <c r="E19">
        <v>719.05617241206232</v>
      </c>
      <c r="F19">
        <v>829.6205756118394</v>
      </c>
      <c r="G19">
        <v>109.82430416985231</v>
      </c>
      <c r="H19">
        <v>103.81174560398672</v>
      </c>
      <c r="I19">
        <v>100.00539304448985</v>
      </c>
      <c r="J19">
        <v>116.05744552618123</v>
      </c>
    </row>
    <row r="20" spans="1:13" x14ac:dyDescent="0.3">
      <c r="B20" t="s">
        <v>25</v>
      </c>
      <c r="C20">
        <v>735.83956409303892</v>
      </c>
      <c r="D20">
        <v>699.96709872985502</v>
      </c>
      <c r="E20">
        <v>718.43385756649309</v>
      </c>
      <c r="F20">
        <v>838.68256467837853</v>
      </c>
      <c r="G20">
        <v>110.51397237737135</v>
      </c>
      <c r="H20">
        <v>104.18578459991031</v>
      </c>
      <c r="I20">
        <v>99.918842308794467</v>
      </c>
      <c r="J20">
        <v>117.32514709165056</v>
      </c>
    </row>
    <row r="21" spans="1:13" x14ac:dyDescent="0.3">
      <c r="B21" t="s">
        <v>26</v>
      </c>
      <c r="C21">
        <v>740.34386871237996</v>
      </c>
      <c r="D21">
        <v>702.5619321340555</v>
      </c>
      <c r="E21">
        <v>717.78278285779095</v>
      </c>
      <c r="F21">
        <v>847.72677253740164</v>
      </c>
      <c r="G21">
        <v>111.19046304269004</v>
      </c>
      <c r="H21">
        <v>104.57200954478733</v>
      </c>
      <c r="I21">
        <v>99.828291688908038</v>
      </c>
      <c r="J21">
        <v>118.59036120492389</v>
      </c>
    </row>
    <row r="22" spans="1:13" x14ac:dyDescent="0.3">
      <c r="B22" t="s">
        <v>27</v>
      </c>
      <c r="C22">
        <v>744.75615125150159</v>
      </c>
      <c r="D22">
        <v>705.22892462027028</v>
      </c>
      <c r="E22">
        <v>717.13499430762761</v>
      </c>
      <c r="F22">
        <v>856.72619095319851</v>
      </c>
      <c r="G22">
        <v>111.85313313335126</v>
      </c>
      <c r="H22">
        <v>104.96897492387809</v>
      </c>
      <c r="I22">
        <v>99.73819810365795</v>
      </c>
      <c r="J22">
        <v>119.8493096245534</v>
      </c>
    </row>
    <row r="23" spans="1:13" x14ac:dyDescent="0.3">
      <c r="B23" t="s">
        <v>28</v>
      </c>
      <c r="C23">
        <v>749.07908905199281</v>
      </c>
      <c r="D23">
        <v>707.96066186561143</v>
      </c>
      <c r="E23">
        <v>716.53439221593328</v>
      </c>
      <c r="F23">
        <v>865.65981592313813</v>
      </c>
      <c r="G23">
        <v>112.50238475284175</v>
      </c>
      <c r="H23">
        <v>105.37557716095911</v>
      </c>
      <c r="I23">
        <v>99.654667149404744</v>
      </c>
      <c r="J23">
        <v>121.09905405445191</v>
      </c>
    </row>
    <row r="24" spans="1:13" x14ac:dyDescent="0.3">
      <c r="B24" t="s">
        <v>29</v>
      </c>
      <c r="C24">
        <v>753.29770776145165</v>
      </c>
      <c r="D24">
        <v>710.74385304435839</v>
      </c>
      <c r="E24">
        <v>716.01463884568352</v>
      </c>
      <c r="F24">
        <v>874.49171043289857</v>
      </c>
      <c r="G24">
        <v>113.13596893922949</v>
      </c>
      <c r="H24">
        <v>105.78983799861201</v>
      </c>
      <c r="I24">
        <v>99.582380529704835</v>
      </c>
      <c r="J24">
        <v>122.33456718670948</v>
      </c>
    </row>
    <row r="25" spans="1:13" x14ac:dyDescent="0.3">
      <c r="B25" t="s">
        <v>30</v>
      </c>
      <c r="C25">
        <v>757.38508604138133</v>
      </c>
      <c r="D25">
        <v>713.55511938360883</v>
      </c>
      <c r="E25">
        <v>715.59581769189663</v>
      </c>
      <c r="F25">
        <v>883.17326819089101</v>
      </c>
      <c r="G25">
        <v>113.74984244150681</v>
      </c>
      <c r="H25">
        <v>106.20827765071223</v>
      </c>
      <c r="I25">
        <v>99.524131430807174</v>
      </c>
      <c r="J25">
        <v>123.54904938037679</v>
      </c>
      <c r="L25" s="9" t="s">
        <v>282</v>
      </c>
      <c r="M25" t="s">
        <v>590</v>
      </c>
    </row>
    <row r="26" spans="1:13" x14ac:dyDescent="0.3">
      <c r="B26" t="s">
        <v>31</v>
      </c>
      <c r="C26">
        <v>761.30620948637647</v>
      </c>
      <c r="D26">
        <v>716.37450697282191</v>
      </c>
      <c r="E26">
        <v>715.28774460772729</v>
      </c>
      <c r="F26">
        <v>891.64600995509431</v>
      </c>
      <c r="G26">
        <v>114.33874653043354</v>
      </c>
      <c r="H26">
        <v>106.62792610076998</v>
      </c>
      <c r="I26">
        <v>99.481285028744537</v>
      </c>
      <c r="J26">
        <v>124.73431984577145</v>
      </c>
    </row>
    <row r="27" spans="1:13" x14ac:dyDescent="0.3">
      <c r="B27" t="s">
        <v>32</v>
      </c>
      <c r="C27">
        <v>765.05260635470665</v>
      </c>
      <c r="D27">
        <v>719.18317119662231</v>
      </c>
      <c r="E27">
        <v>715.08840292643606</v>
      </c>
      <c r="F27">
        <v>899.87292718976062</v>
      </c>
      <c r="G27">
        <v>114.90140885551745</v>
      </c>
      <c r="H27">
        <v>107.04597844403774</v>
      </c>
      <c r="I27">
        <v>99.453560848141493</v>
      </c>
      <c r="J27">
        <v>125.88520137749639</v>
      </c>
    </row>
    <row r="28" spans="1:13" x14ac:dyDescent="0.3">
      <c r="B28" t="s">
        <v>33</v>
      </c>
      <c r="C28">
        <v>768.61484954736852</v>
      </c>
      <c r="D28">
        <v>721.96098398063214</v>
      </c>
      <c r="E28">
        <v>714.99104141509076</v>
      </c>
      <c r="F28">
        <v>907.81182039125554</v>
      </c>
      <c r="G28">
        <v>115.43641358345775</v>
      </c>
      <c r="H28">
        <v>107.45943874081294</v>
      </c>
      <c r="I28">
        <v>99.44001993634204</v>
      </c>
      <c r="J28">
        <v>126.99579059424909</v>
      </c>
    </row>
    <row r="29" spans="1:13" x14ac:dyDescent="0.3">
      <c r="B29" t="s">
        <v>34</v>
      </c>
      <c r="C29">
        <v>771.98415312687609</v>
      </c>
      <c r="D29">
        <v>724.6836768232007</v>
      </c>
      <c r="E29">
        <v>714.98740247782519</v>
      </c>
      <c r="F29">
        <v>915.4284841751055</v>
      </c>
      <c r="G29">
        <v>115.94244117545823</v>
      </c>
      <c r="H29">
        <v>107.86469477433553</v>
      </c>
      <c r="I29">
        <v>99.439513837701256</v>
      </c>
      <c r="J29">
        <v>128.06130242962453</v>
      </c>
    </row>
    <row r="30" spans="1:13" x14ac:dyDescent="0.3">
      <c r="A30" t="s">
        <v>405</v>
      </c>
      <c r="B30" t="s">
        <v>35</v>
      </c>
      <c r="C30">
        <v>775.17298705726671</v>
      </c>
      <c r="D30">
        <v>727.35683582001127</v>
      </c>
      <c r="E30">
        <v>715.07873454195203</v>
      </c>
      <c r="F30">
        <v>922.69947434315964</v>
      </c>
      <c r="G30">
        <v>116.42136446539246</v>
      </c>
      <c r="H30">
        <v>108.26257800048771</v>
      </c>
      <c r="I30">
        <v>99.452216181858773</v>
      </c>
      <c r="J30">
        <v>129.07845722322159</v>
      </c>
    </row>
    <row r="31" spans="1:13" x14ac:dyDescent="0.3">
      <c r="B31" t="s">
        <v>36</v>
      </c>
      <c r="C31">
        <v>778.20238265259559</v>
      </c>
      <c r="D31">
        <v>729.99224441510933</v>
      </c>
      <c r="E31">
        <v>715.28462650977758</v>
      </c>
      <c r="F31">
        <v>929.61587784698418</v>
      </c>
      <c r="G31">
        <v>116.87634209567925</v>
      </c>
      <c r="H31">
        <v>108.65484231222446</v>
      </c>
      <c r="I31">
        <v>99.480851367755349</v>
      </c>
      <c r="J31">
        <v>130.04600810910725</v>
      </c>
    </row>
    <row r="32" spans="1:13" x14ac:dyDescent="0.3">
      <c r="B32" t="s">
        <v>37</v>
      </c>
      <c r="C32">
        <v>781.08907683866846</v>
      </c>
      <c r="D32">
        <v>732.59481312635342</v>
      </c>
      <c r="E32">
        <v>715.62016707478676</v>
      </c>
      <c r="F32">
        <v>936.17010886086314</v>
      </c>
      <c r="G32">
        <v>117.30988774490618</v>
      </c>
      <c r="H32">
        <v>109.04221860983641</v>
      </c>
      <c r="I32">
        <v>99.527517911168147</v>
      </c>
      <c r="J32">
        <v>130.96289388945121</v>
      </c>
    </row>
    <row r="33" spans="1:10" x14ac:dyDescent="0.3">
      <c r="B33" t="s">
        <v>38</v>
      </c>
      <c r="C33">
        <v>783.83896464952772</v>
      </c>
      <c r="D33">
        <v>735.16636594549425</v>
      </c>
      <c r="E33">
        <v>716.09195199052681</v>
      </c>
      <c r="F33">
        <v>942.35551669299275</v>
      </c>
      <c r="G33">
        <v>117.72288677404201</v>
      </c>
      <c r="H33">
        <v>109.42497838324354</v>
      </c>
      <c r="I33">
        <v>99.593133140883481</v>
      </c>
      <c r="J33">
        <v>131.82818418436125</v>
      </c>
    </row>
    <row r="34" spans="1:10" x14ac:dyDescent="0.3">
      <c r="B34" t="s">
        <v>39</v>
      </c>
      <c r="C34">
        <v>786.45670097280151</v>
      </c>
      <c r="D34">
        <v>737.69812994375627</v>
      </c>
      <c r="E34">
        <v>716.69223994781703</v>
      </c>
      <c r="F34">
        <v>948.15757646737995</v>
      </c>
      <c r="G34">
        <v>118.11603828945164</v>
      </c>
      <c r="H34">
        <v>109.80181583611723</v>
      </c>
      <c r="I34">
        <v>99.676620405734155</v>
      </c>
      <c r="J34">
        <v>132.63984707701428</v>
      </c>
    </row>
    <row r="35" spans="1:10" x14ac:dyDescent="0.3">
      <c r="B35" t="s">
        <v>40</v>
      </c>
      <c r="C35">
        <v>788.95011214814076</v>
      </c>
      <c r="D35">
        <v>740.17543882750317</v>
      </c>
      <c r="E35">
        <v>717.41637319463052</v>
      </c>
      <c r="F35">
        <v>953.56496802657728</v>
      </c>
      <c r="G35">
        <v>118.4905177102429</v>
      </c>
      <c r="H35">
        <v>110.17054798112495</v>
      </c>
      <c r="I35">
        <v>99.777331911653434</v>
      </c>
      <c r="J35">
        <v>133.39629896570744</v>
      </c>
    </row>
    <row r="36" spans="1:10" x14ac:dyDescent="0.3">
      <c r="B36" t="s">
        <v>41</v>
      </c>
      <c r="C36">
        <v>791.31429146666073</v>
      </c>
      <c r="D36">
        <v>742.5753192184759</v>
      </c>
      <c r="E36">
        <v>718.25023939301343</v>
      </c>
      <c r="F36">
        <v>958.55066523725327</v>
      </c>
      <c r="G36">
        <v>118.84558810962285</v>
      </c>
      <c r="H36">
        <v>110.52775537263398</v>
      </c>
      <c r="I36">
        <v>99.893304933115814</v>
      </c>
      <c r="J36">
        <v>134.09375910525537</v>
      </c>
    </row>
    <row r="37" spans="1:10" x14ac:dyDescent="0.3">
      <c r="B37" t="s">
        <v>42</v>
      </c>
      <c r="C37">
        <v>793.53619701898322</v>
      </c>
      <c r="D37">
        <v>744.86110398641165</v>
      </c>
      <c r="E37">
        <v>719.16751451701225</v>
      </c>
      <c r="F37">
        <v>963.07652629932204</v>
      </c>
      <c r="G37">
        <v>119.17929075462419</v>
      </c>
      <c r="H37">
        <v>110.86798033450154</v>
      </c>
      <c r="I37">
        <v>100.02087835898283</v>
      </c>
      <c r="J37">
        <v>134.72689175542229</v>
      </c>
    </row>
    <row r="38" spans="1:10" x14ac:dyDescent="0.3">
      <c r="B38" t="s">
        <v>43</v>
      </c>
      <c r="C38">
        <v>795.59473589699144</v>
      </c>
      <c r="D38">
        <v>746.99789105763602</v>
      </c>
      <c r="E38">
        <v>720.13644884067287</v>
      </c>
      <c r="F38">
        <v>967.09511981593096</v>
      </c>
      <c r="G38">
        <v>119.48845775216441</v>
      </c>
      <c r="H38">
        <v>111.18602790836955</v>
      </c>
      <c r="I38">
        <v>100.15563647884839</v>
      </c>
      <c r="J38">
        <v>135.28906163386549</v>
      </c>
    </row>
    <row r="39" spans="1:10" x14ac:dyDescent="0.3">
      <c r="B39" t="s">
        <v>44</v>
      </c>
      <c r="C39">
        <v>797.46673801655152</v>
      </c>
      <c r="D39">
        <v>748.97476429114442</v>
      </c>
      <c r="E39">
        <v>721.1395239050695</v>
      </c>
      <c r="F39">
        <v>970.55758051442558</v>
      </c>
      <c r="G39">
        <v>119.76960924309633</v>
      </c>
      <c r="H39">
        <v>111.48027329399032</v>
      </c>
      <c r="I39">
        <v>100.29514284833219</v>
      </c>
      <c r="J39">
        <v>135.77343287020534</v>
      </c>
    </row>
    <row r="40" spans="1:10" x14ac:dyDescent="0.3">
      <c r="B40" t="s">
        <v>45</v>
      </c>
      <c r="C40">
        <v>799.13015613722484</v>
      </c>
      <c r="D40">
        <v>750.77813999485113</v>
      </c>
      <c r="E40">
        <v>722.15514860327244</v>
      </c>
      <c r="F40">
        <v>973.42053396478832</v>
      </c>
      <c r="G40">
        <v>120.01943400546378</v>
      </c>
      <c r="H40">
        <v>111.74869464259376</v>
      </c>
      <c r="I40">
        <v>100.4363946044902</v>
      </c>
      <c r="J40">
        <v>136.17393772010544</v>
      </c>
    </row>
    <row r="41" spans="1:10" x14ac:dyDescent="0.3">
      <c r="B41" t="s">
        <v>46</v>
      </c>
      <c r="C41">
        <v>800.55723399029353</v>
      </c>
      <c r="D41">
        <v>752.39637482922672</v>
      </c>
      <c r="E41">
        <v>723.1650123645918</v>
      </c>
      <c r="F41">
        <v>975.63963772064551</v>
      </c>
      <c r="G41">
        <v>120.23376339209955</v>
      </c>
      <c r="H41">
        <v>111.98955891491779</v>
      </c>
      <c r="I41">
        <v>100.57684513707288</v>
      </c>
      <c r="J41">
        <v>136.48437302129409</v>
      </c>
    </row>
    <row r="42" spans="1:10" x14ac:dyDescent="0.3">
      <c r="A42" t="s">
        <v>406</v>
      </c>
      <c r="B42" t="s">
        <v>47</v>
      </c>
      <c r="C42">
        <v>801.73931268151603</v>
      </c>
      <c r="D42">
        <v>753.84206666039938</v>
      </c>
      <c r="E42">
        <v>724.16256699409621</v>
      </c>
      <c r="F42">
        <v>977.17722391024881</v>
      </c>
      <c r="G42">
        <v>120.41129694452637</v>
      </c>
      <c r="H42">
        <v>112.20474122562027</v>
      </c>
      <c r="I42">
        <v>100.71558373168405</v>
      </c>
      <c r="J42">
        <v>136.69946933241206</v>
      </c>
    </row>
    <row r="43" spans="1:10" x14ac:dyDescent="0.3">
      <c r="B43" t="s">
        <v>48</v>
      </c>
      <c r="C43">
        <v>802.67888230395135</v>
      </c>
      <c r="D43">
        <v>755.13230132211197</v>
      </c>
      <c r="E43">
        <v>725.16576267356777</v>
      </c>
      <c r="F43">
        <v>978.0116751202836</v>
      </c>
      <c r="G43">
        <v>120.55240864382513</v>
      </c>
      <c r="H43">
        <v>112.3967846956526</v>
      </c>
      <c r="I43">
        <v>100.85510687615489</v>
      </c>
      <c r="J43">
        <v>136.81620254600364</v>
      </c>
    </row>
    <row r="44" spans="1:10" x14ac:dyDescent="0.3">
      <c r="B44" t="s">
        <v>49</v>
      </c>
      <c r="C44">
        <v>803.37914267427925</v>
      </c>
      <c r="D44">
        <v>756.28407322283476</v>
      </c>
      <c r="E44">
        <v>726.19008892744864</v>
      </c>
      <c r="F44">
        <v>978.12656053886587</v>
      </c>
      <c r="G44">
        <v>120.65757906275847</v>
      </c>
      <c r="H44">
        <v>112.56821883787825</v>
      </c>
      <c r="I44">
        <v>100.99756883330842</v>
      </c>
      <c r="J44">
        <v>136.83227411968545</v>
      </c>
    </row>
    <row r="45" spans="1:10" x14ac:dyDescent="0.3">
      <c r="B45" t="s">
        <v>50</v>
      </c>
      <c r="C45">
        <v>803.83350485269705</v>
      </c>
      <c r="D45">
        <v>757.31416709491191</v>
      </c>
      <c r="E45">
        <v>727.24360417258629</v>
      </c>
      <c r="F45">
        <v>977.52138803572393</v>
      </c>
      <c r="G45">
        <v>120.72581862432223</v>
      </c>
      <c r="H45">
        <v>112.72154195616288</v>
      </c>
      <c r="I45">
        <v>101.14409035723182</v>
      </c>
      <c r="J45">
        <v>136.74761520827218</v>
      </c>
    </row>
    <row r="46" spans="1:10" x14ac:dyDescent="0.3">
      <c r="B46" t="s">
        <v>51</v>
      </c>
      <c r="C46">
        <v>804.03720840606309</v>
      </c>
      <c r="D46">
        <v>758.24011265512786</v>
      </c>
      <c r="E46">
        <v>728.32890803274665</v>
      </c>
      <c r="F46">
        <v>976.19501611815804</v>
      </c>
      <c r="G46">
        <v>120.75641237052508</v>
      </c>
      <c r="H46">
        <v>112.85936324071034</v>
      </c>
      <c r="I46">
        <v>101.2950330002022</v>
      </c>
      <c r="J46">
        <v>136.56206612584151</v>
      </c>
    </row>
    <row r="47" spans="1:10" x14ac:dyDescent="0.3">
      <c r="B47" t="s">
        <v>52</v>
      </c>
      <c r="C47">
        <v>803.99494769085697</v>
      </c>
      <c r="D47">
        <v>759.08082534673542</v>
      </c>
      <c r="E47">
        <v>729.45253201457456</v>
      </c>
      <c r="F47">
        <v>974.15391375498291</v>
      </c>
      <c r="G47">
        <v>120.75006533546357</v>
      </c>
      <c r="H47">
        <v>112.9844981385608</v>
      </c>
      <c r="I47">
        <v>101.45130515563059</v>
      </c>
      <c r="J47">
        <v>136.27653183065743</v>
      </c>
    </row>
    <row r="48" spans="1:10" x14ac:dyDescent="0.3">
      <c r="B48" t="s">
        <v>53</v>
      </c>
      <c r="C48">
        <v>803.70480492871582</v>
      </c>
      <c r="D48">
        <v>759.85607572123922</v>
      </c>
      <c r="E48">
        <v>730.61846709960355</v>
      </c>
      <c r="F48">
        <v>971.39968276838761</v>
      </c>
      <c r="G48">
        <v>120.70648949262304</v>
      </c>
      <c r="H48">
        <v>113.09988937434261</v>
      </c>
      <c r="I48">
        <v>101.61346188401461</v>
      </c>
      <c r="J48">
        <v>135.89123640514612</v>
      </c>
    </row>
    <row r="49" spans="1:10" x14ac:dyDescent="0.3">
      <c r="B49" t="s">
        <v>54</v>
      </c>
      <c r="C49">
        <v>803.15586360110899</v>
      </c>
      <c r="D49">
        <v>760.57967540363052</v>
      </c>
      <c r="E49">
        <v>731.82480921935075</v>
      </c>
      <c r="F49">
        <v>967.92464970719379</v>
      </c>
      <c r="G49">
        <v>120.62404531637014</v>
      </c>
      <c r="H49">
        <v>113.20759272323284</v>
      </c>
      <c r="I49">
        <v>101.78123836999728</v>
      </c>
      <c r="J49">
        <v>135.40510639335878</v>
      </c>
    </row>
    <row r="50" spans="1:10" x14ac:dyDescent="0.3">
      <c r="B50" t="s">
        <v>55</v>
      </c>
      <c r="C50">
        <v>802.33482384529714</v>
      </c>
      <c r="D50">
        <v>761.27151952700422</v>
      </c>
      <c r="E50">
        <v>733.06878846314601</v>
      </c>
      <c r="F50">
        <v>963.71946840171404</v>
      </c>
      <c r="G50">
        <v>120.50073533234347</v>
      </c>
      <c r="H50">
        <v>113.31056945306104</v>
      </c>
      <c r="I50">
        <v>101.95424937802133</v>
      </c>
      <c r="J50">
        <v>134.81683433907844</v>
      </c>
    </row>
    <row r="51" spans="1:10" x14ac:dyDescent="0.3">
      <c r="B51" t="s">
        <v>56</v>
      </c>
      <c r="C51">
        <v>801.22913369563071</v>
      </c>
      <c r="D51">
        <v>761.94805886944334</v>
      </c>
      <c r="E51">
        <v>734.33987485789282</v>
      </c>
      <c r="F51">
        <v>958.78190841989203</v>
      </c>
      <c r="G51">
        <v>120.33467439104469</v>
      </c>
      <c r="H51">
        <v>113.41126816066118</v>
      </c>
      <c r="I51">
        <v>102.13103041318546</v>
      </c>
      <c r="J51">
        <v>134.12610822226299</v>
      </c>
    </row>
    <row r="52" spans="1:10" x14ac:dyDescent="0.3">
      <c r="B52" t="s">
        <v>57</v>
      </c>
      <c r="C52">
        <v>799.82207194798571</v>
      </c>
      <c r="D52">
        <v>762.62683204132554</v>
      </c>
      <c r="E52">
        <v>735.63385325270281</v>
      </c>
      <c r="F52">
        <v>953.11709581140246</v>
      </c>
      <c r="G52">
        <v>120.12335117508775</v>
      </c>
      <c r="H52">
        <v>113.51229935999361</v>
      </c>
      <c r="I52">
        <v>102.310995237811</v>
      </c>
      <c r="J52">
        <v>133.33364513726664</v>
      </c>
    </row>
    <row r="53" spans="1:10" x14ac:dyDescent="0.3">
      <c r="B53" t="s">
        <v>58</v>
      </c>
      <c r="C53">
        <v>798.093441082048</v>
      </c>
      <c r="D53">
        <v>763.3230097653144</v>
      </c>
      <c r="E53">
        <v>736.94505477171253</v>
      </c>
      <c r="F53">
        <v>946.73306759024979</v>
      </c>
      <c r="G53">
        <v>119.86373226752822</v>
      </c>
      <c r="H53">
        <v>113.61592111953971</v>
      </c>
      <c r="I53">
        <v>102.493355432049</v>
      </c>
      <c r="J53">
        <v>132.44056939964091</v>
      </c>
    </row>
    <row r="54" spans="1:10" x14ac:dyDescent="0.3">
      <c r="A54" t="s">
        <v>407</v>
      </c>
      <c r="B54" t="s">
        <v>59</v>
      </c>
      <c r="C54">
        <v>796.04199269947435</v>
      </c>
      <c r="D54">
        <v>764.07083253302301</v>
      </c>
      <c r="E54">
        <v>738.28108347862735</v>
      </c>
      <c r="F54">
        <v>939.65524814389505</v>
      </c>
      <c r="G54">
        <v>119.55563017442483</v>
      </c>
      <c r="H54">
        <v>113.72722992524898</v>
      </c>
      <c r="I54">
        <v>102.67916855914525</v>
      </c>
      <c r="J54">
        <v>131.45043768282125</v>
      </c>
    </row>
    <row r="55" spans="1:10" x14ac:dyDescent="0.3">
      <c r="B55" t="s">
        <v>60</v>
      </c>
      <c r="C55">
        <v>793.67992294807937</v>
      </c>
      <c r="D55">
        <v>764.90840220874804</v>
      </c>
      <c r="E55">
        <v>739.6660623631933</v>
      </c>
      <c r="F55">
        <v>931.91377811274333</v>
      </c>
      <c r="G55">
        <v>119.20087660585199</v>
      </c>
      <c r="H55">
        <v>113.85189700457434</v>
      </c>
      <c r="I55">
        <v>102.87178961299801</v>
      </c>
      <c r="J55">
        <v>130.3674664272321</v>
      </c>
    </row>
    <row r="56" spans="1:10" x14ac:dyDescent="0.3">
      <c r="B56" t="s">
        <v>61</v>
      </c>
      <c r="C56">
        <v>791.02093745673096</v>
      </c>
      <c r="D56">
        <v>765.86393862368016</v>
      </c>
      <c r="E56">
        <v>741.12134726380134</v>
      </c>
      <c r="F56">
        <v>923.55218099765636</v>
      </c>
      <c r="G56">
        <v>118.80152997720896</v>
      </c>
      <c r="H56">
        <v>113.99412270530247</v>
      </c>
      <c r="I56">
        <v>103.07418873571024</v>
      </c>
      <c r="J56">
        <v>129.19774423105778</v>
      </c>
    </row>
    <row r="57" spans="1:10" x14ac:dyDescent="0.3">
      <c r="B57" t="s">
        <v>62</v>
      </c>
      <c r="C57">
        <v>788.07291356213364</v>
      </c>
      <c r="D57">
        <v>766.9560871031905</v>
      </c>
      <c r="E57">
        <v>742.65148981069899</v>
      </c>
      <c r="F57">
        <v>914.63290797923344</v>
      </c>
      <c r="G57">
        <v>118.35877336672837</v>
      </c>
      <c r="H57">
        <v>114.1566822690932</v>
      </c>
      <c r="I57">
        <v>103.28699896207027</v>
      </c>
      <c r="J57">
        <v>127.9500075271973</v>
      </c>
    </row>
    <row r="58" spans="1:10" x14ac:dyDescent="0.3">
      <c r="B58" t="s">
        <v>63</v>
      </c>
      <c r="C58">
        <v>784.84313028655345</v>
      </c>
      <c r="D58">
        <v>768.1877444869059</v>
      </c>
      <c r="E58">
        <v>744.24509591801757</v>
      </c>
      <c r="F58">
        <v>905.21458162777674</v>
      </c>
      <c r="G58">
        <v>117.87369999323791</v>
      </c>
      <c r="H58">
        <v>114.34000687265457</v>
      </c>
      <c r="I58">
        <v>103.50863561750137</v>
      </c>
      <c r="J58">
        <v>126.63245715584127</v>
      </c>
    </row>
    <row r="59" spans="1:10" x14ac:dyDescent="0.3">
      <c r="B59" t="s">
        <v>64</v>
      </c>
      <c r="C59">
        <v>781.3410132877317</v>
      </c>
      <c r="D59">
        <v>769.55965965622488</v>
      </c>
      <c r="E59">
        <v>745.8850094026518</v>
      </c>
      <c r="F59">
        <v>895.36018070473904</v>
      </c>
      <c r="G59">
        <v>117.34772547357866</v>
      </c>
      <c r="H59">
        <v>114.54420798236298</v>
      </c>
      <c r="I59">
        <v>103.73671264247102</v>
      </c>
      <c r="J59">
        <v>125.25390335433369</v>
      </c>
    </row>
    <row r="60" spans="1:10" x14ac:dyDescent="0.3">
      <c r="B60" t="s">
        <v>65</v>
      </c>
      <c r="C60">
        <v>777.56702221774594</v>
      </c>
      <c r="D60">
        <v>771.06615579595166</v>
      </c>
      <c r="E60">
        <v>747.54617248273826</v>
      </c>
      <c r="F60">
        <v>885.12199617654687</v>
      </c>
      <c r="G60">
        <v>116.78091884178939</v>
      </c>
      <c r="H60">
        <v>114.76844063929641</v>
      </c>
      <c r="I60">
        <v>103.96774503341453</v>
      </c>
      <c r="J60">
        <v>123.82166122088449</v>
      </c>
    </row>
    <row r="61" spans="1:10" x14ac:dyDescent="0.3">
      <c r="B61" t="s">
        <v>66</v>
      </c>
      <c r="C61">
        <v>773.51286024237379</v>
      </c>
      <c r="D61">
        <v>772.68924709474072</v>
      </c>
      <c r="E61">
        <v>749.19264799543771</v>
      </c>
      <c r="F61">
        <v>874.53781000932247</v>
      </c>
      <c r="G61">
        <v>116.17203401631538</v>
      </c>
      <c r="H61">
        <v>115.0100277663892</v>
      </c>
      <c r="I61">
        <v>104.19673469667447</v>
      </c>
      <c r="J61">
        <v>122.34101615776549</v>
      </c>
    </row>
    <row r="62" spans="1:10" x14ac:dyDescent="0.3">
      <c r="B62" t="s">
        <v>67</v>
      </c>
      <c r="C62">
        <v>769.16151765687187</v>
      </c>
      <c r="D62">
        <v>774.40871620615621</v>
      </c>
      <c r="E62">
        <v>750.78519600491495</v>
      </c>
      <c r="F62">
        <v>863.64426088625396</v>
      </c>
      <c r="G62">
        <v>115.51851635055715</v>
      </c>
      <c r="H62">
        <v>115.26596013634374</v>
      </c>
      <c r="I62">
        <v>104.41822419324016</v>
      </c>
      <c r="J62">
        <v>120.81709363088638</v>
      </c>
    </row>
    <row r="63" spans="1:10" x14ac:dyDescent="0.3">
      <c r="B63" t="s">
        <v>68</v>
      </c>
      <c r="C63">
        <v>764.51949210610769</v>
      </c>
      <c r="D63">
        <v>776.1982320402974</v>
      </c>
      <c r="E63">
        <v>752.28074051531314</v>
      </c>
      <c r="F63">
        <v>852.48002738315859</v>
      </c>
      <c r="G63">
        <v>114.82134171015232</v>
      </c>
      <c r="H63">
        <v>115.53231852886287</v>
      </c>
      <c r="I63">
        <v>104.62622256988463</v>
      </c>
      <c r="J63">
        <v>119.25530447121963</v>
      </c>
    </row>
    <row r="64" spans="1:10" x14ac:dyDescent="0.3">
      <c r="B64" t="s">
        <v>69</v>
      </c>
      <c r="C64">
        <v>759.58886270529342</v>
      </c>
      <c r="D64">
        <v>778.02436172970306</v>
      </c>
      <c r="E64">
        <v>753.63366986569486</v>
      </c>
      <c r="F64">
        <v>841.08140740352439</v>
      </c>
      <c r="G64">
        <v>114.08082235240853</v>
      </c>
      <c r="H64">
        <v>115.80412666786989</v>
      </c>
      <c r="I64">
        <v>104.81438621639431</v>
      </c>
      <c r="J64">
        <v>117.66072647225376</v>
      </c>
    </row>
    <row r="65" spans="1:10" x14ac:dyDescent="0.3">
      <c r="B65" t="s">
        <v>70</v>
      </c>
      <c r="C65">
        <v>754.37493656527829</v>
      </c>
      <c r="D65">
        <v>779.84956346766774</v>
      </c>
      <c r="E65">
        <v>754.80166466375204</v>
      </c>
      <c r="F65">
        <v>829.49449034139479</v>
      </c>
      <c r="G65">
        <v>113.29775533952578</v>
      </c>
      <c r="H65">
        <v>116.07579668702942</v>
      </c>
      <c r="I65">
        <v>104.9768294069754</v>
      </c>
      <c r="J65">
        <v>116.03980718060922</v>
      </c>
    </row>
    <row r="66" spans="1:10" x14ac:dyDescent="0.3">
      <c r="A66" t="s">
        <v>408</v>
      </c>
      <c r="B66" t="s">
        <v>71</v>
      </c>
      <c r="C66">
        <v>748.90069522928832</v>
      </c>
      <c r="D66">
        <v>781.65288696076675</v>
      </c>
      <c r="E66">
        <v>755.76184471293436</v>
      </c>
      <c r="F66">
        <v>817.76891307940639</v>
      </c>
      <c r="G66">
        <v>112.47559221414622</v>
      </c>
      <c r="H66">
        <v>116.34421026440597</v>
      </c>
      <c r="I66">
        <v>105.11036999378358</v>
      </c>
      <c r="J66">
        <v>114.39949040888182</v>
      </c>
    </row>
    <row r="67" spans="1:10" x14ac:dyDescent="0.3">
      <c r="B67" t="s">
        <v>72</v>
      </c>
      <c r="C67">
        <v>743.2048024522843</v>
      </c>
      <c r="D67">
        <v>783.41472684806797</v>
      </c>
      <c r="E67">
        <v>756.5172164595698</v>
      </c>
      <c r="F67">
        <v>805.96629044598023</v>
      </c>
      <c r="G67">
        <v>111.6201397925329</v>
      </c>
      <c r="H67">
        <v>116.60644926296888</v>
      </c>
      <c r="I67">
        <v>105.21542610944638</v>
      </c>
      <c r="J67">
        <v>112.74839559082631</v>
      </c>
    </row>
    <row r="68" spans="1:10" x14ac:dyDescent="0.3">
      <c r="B68" t="s">
        <v>73</v>
      </c>
      <c r="C68">
        <v>737.32362090509935</v>
      </c>
      <c r="D68">
        <v>785.10657317747985</v>
      </c>
      <c r="E68">
        <v>757.07091671325327</v>
      </c>
      <c r="F68">
        <v>794.15388728906407</v>
      </c>
      <c r="G68">
        <v>110.73685929666419</v>
      </c>
      <c r="H68">
        <v>116.85827015222512</v>
      </c>
      <c r="I68">
        <v>105.29243401734418</v>
      </c>
      <c r="J68">
        <v>111.09593255384576</v>
      </c>
    </row>
    <row r="69" spans="1:10" x14ac:dyDescent="0.3">
      <c r="B69" t="s">
        <v>74</v>
      </c>
      <c r="C69">
        <v>731.28582411803234</v>
      </c>
      <c r="D69">
        <v>786.69929079025678</v>
      </c>
      <c r="E69">
        <v>757.42478645179563</v>
      </c>
      <c r="F69">
        <v>782.39104089189368</v>
      </c>
      <c r="G69">
        <v>109.83005713501564</v>
      </c>
      <c r="H69">
        <v>117.09533634352806</v>
      </c>
      <c r="I69">
        <v>105.34164975826575</v>
      </c>
      <c r="J69">
        <v>109.45040212089377</v>
      </c>
    </row>
    <row r="70" spans="1:10" x14ac:dyDescent="0.3">
      <c r="B70" t="s">
        <v>75</v>
      </c>
      <c r="C70">
        <v>725.12413693783787</v>
      </c>
      <c r="D70">
        <v>788.16978935399027</v>
      </c>
      <c r="E70">
        <v>757.57693490853194</v>
      </c>
      <c r="F70">
        <v>770.737096098851</v>
      </c>
      <c r="G70">
        <v>108.90464817352643</v>
      </c>
      <c r="H70">
        <v>117.3142109833413</v>
      </c>
      <c r="I70">
        <v>105.36281036685351</v>
      </c>
      <c r="J70">
        <v>107.82010617266924</v>
      </c>
    </row>
    <row r="71" spans="1:10" x14ac:dyDescent="0.3">
      <c r="B71" t="s">
        <v>76</v>
      </c>
      <c r="C71">
        <v>718.88564571636118</v>
      </c>
      <c r="D71">
        <v>789.49517739582495</v>
      </c>
      <c r="E71">
        <v>757.53134489188358</v>
      </c>
      <c r="F71">
        <v>759.25489205647841</v>
      </c>
      <c r="G71">
        <v>107.96770419800572</v>
      </c>
      <c r="H71">
        <v>117.51148681714614</v>
      </c>
      <c r="I71">
        <v>105.35646976689937</v>
      </c>
      <c r="J71">
        <v>106.21383541547958</v>
      </c>
    </row>
    <row r="72" spans="1:10" x14ac:dyDescent="0.3">
      <c r="B72" t="s">
        <v>77</v>
      </c>
      <c r="C72">
        <v>712.6130134985475</v>
      </c>
      <c r="D72">
        <v>790.65612001099555</v>
      </c>
      <c r="E72">
        <v>757.28555269868548</v>
      </c>
      <c r="F72">
        <v>747.9964497296661</v>
      </c>
      <c r="G72">
        <v>107.02563266844982</v>
      </c>
      <c r="H72">
        <v>117.68428596364389</v>
      </c>
      <c r="I72">
        <v>105.32228530978583</v>
      </c>
      <c r="J72">
        <v>104.63886717642639</v>
      </c>
    </row>
    <row r="73" spans="1:10" x14ac:dyDescent="0.3">
      <c r="B73" t="s">
        <v>78</v>
      </c>
      <c r="C73">
        <v>706.35105082733457</v>
      </c>
      <c r="D73">
        <v>791.62432204503921</v>
      </c>
      <c r="E73">
        <v>756.82796258480175</v>
      </c>
      <c r="F73">
        <v>737.00539146528877</v>
      </c>
      <c r="G73">
        <v>106.08516357240778</v>
      </c>
      <c r="H73">
        <v>117.82839686364348</v>
      </c>
      <c r="I73">
        <v>105.25864427456779</v>
      </c>
      <c r="J73">
        <v>103.10130388147999</v>
      </c>
    </row>
    <row r="74" spans="1:10" x14ac:dyDescent="0.3">
      <c r="B74" t="s">
        <v>79</v>
      </c>
      <c r="C74">
        <v>700.1378402269728</v>
      </c>
      <c r="D74">
        <v>792.37684198975853</v>
      </c>
      <c r="E74">
        <v>756.14700668814237</v>
      </c>
      <c r="F74">
        <v>726.31757560580058</v>
      </c>
      <c r="G74">
        <v>105.15201643250167</v>
      </c>
      <c r="H74">
        <v>117.94040481517425</v>
      </c>
      <c r="I74">
        <v>105.1639378180987</v>
      </c>
      <c r="J74">
        <v>101.60616183296992</v>
      </c>
    </row>
    <row r="75" spans="1:10" x14ac:dyDescent="0.3">
      <c r="B75" t="s">
        <v>80</v>
      </c>
      <c r="C75">
        <v>694.00440467480678</v>
      </c>
      <c r="D75">
        <v>792.9156157870176</v>
      </c>
      <c r="E75">
        <v>755.25390101051312</v>
      </c>
      <c r="F75">
        <v>715.9613594446563</v>
      </c>
      <c r="G75">
        <v>104.2308505150018</v>
      </c>
      <c r="H75">
        <v>118.02059797123997</v>
      </c>
      <c r="I75">
        <v>105.03972584725645</v>
      </c>
      <c r="J75">
        <v>100.1574079949965</v>
      </c>
    </row>
    <row r="76" spans="1:10" x14ac:dyDescent="0.3">
      <c r="B76" t="s">
        <v>81</v>
      </c>
      <c r="C76">
        <v>687.97683237194099</v>
      </c>
      <c r="D76">
        <v>793.24864348510721</v>
      </c>
      <c r="E76">
        <v>754.16512004140225</v>
      </c>
      <c r="F76">
        <v>705.96325456475768</v>
      </c>
      <c r="G76">
        <v>103.32558394401691</v>
      </c>
      <c r="H76">
        <v>118.07016708967699</v>
      </c>
      <c r="I76">
        <v>104.88829961251594</v>
      </c>
      <c r="J76">
        <v>98.75875113115471</v>
      </c>
    </row>
    <row r="77" spans="1:10" x14ac:dyDescent="0.3">
      <c r="B77" t="s">
        <v>82</v>
      </c>
      <c r="C77">
        <v>682.08357703074591</v>
      </c>
      <c r="D77">
        <v>793.38778703879791</v>
      </c>
      <c r="E77">
        <v>752.89979318856444</v>
      </c>
      <c r="F77">
        <v>696.35154620028595</v>
      </c>
      <c r="G77">
        <v>102.44049011409713</v>
      </c>
      <c r="H77">
        <v>118.0908777492774</v>
      </c>
      <c r="I77">
        <v>104.71231960691594</v>
      </c>
      <c r="J77">
        <v>97.414148125014776</v>
      </c>
    </row>
    <row r="78" spans="1:10" x14ac:dyDescent="0.3">
      <c r="A78" t="s">
        <v>409</v>
      </c>
      <c r="B78" t="s">
        <v>83</v>
      </c>
      <c r="C78">
        <v>676.36405586775868</v>
      </c>
      <c r="D78">
        <v>793.36898963146143</v>
      </c>
      <c r="E78">
        <v>751.49480634364625</v>
      </c>
      <c r="F78">
        <v>687.14658842412337</v>
      </c>
      <c r="G78">
        <v>101.58148900208536</v>
      </c>
      <c r="H78">
        <v>118.08807987115522</v>
      </c>
      <c r="I78">
        <v>104.51691587207688</v>
      </c>
      <c r="J78">
        <v>96.12644635256305</v>
      </c>
    </row>
    <row r="79" spans="1:10" x14ac:dyDescent="0.3">
      <c r="B79" t="s">
        <v>84</v>
      </c>
      <c r="C79">
        <v>670.87185652105256</v>
      </c>
      <c r="D79">
        <v>793.23081208877386</v>
      </c>
      <c r="E79">
        <v>750.02262074977455</v>
      </c>
      <c r="F79">
        <v>678.37369254116982</v>
      </c>
      <c r="G79">
        <v>100.75662880631565</v>
      </c>
      <c r="H79">
        <v>118.06751299633336</v>
      </c>
      <c r="I79">
        <v>104.31216622302554</v>
      </c>
      <c r="J79">
        <v>94.899186667867014</v>
      </c>
    </row>
    <row r="80" spans="1:10" x14ac:dyDescent="0.3">
      <c r="B80" t="s">
        <v>85</v>
      </c>
      <c r="C80">
        <v>665.65774866259096</v>
      </c>
      <c r="D80">
        <v>793.00479433843532</v>
      </c>
      <c r="E80">
        <v>748.55604929330366</v>
      </c>
      <c r="F80">
        <v>670.0529729360162</v>
      </c>
      <c r="G80">
        <v>99.97353450157695</v>
      </c>
      <c r="H80">
        <v>118.03387164848249</v>
      </c>
      <c r="I80">
        <v>104.10819738086927</v>
      </c>
      <c r="J80">
        <v>93.735182916391153</v>
      </c>
    </row>
    <row r="81" spans="1:10" x14ac:dyDescent="0.3">
      <c r="B81" t="s">
        <v>86</v>
      </c>
      <c r="C81">
        <v>660.76685502553494</v>
      </c>
      <c r="D81">
        <v>792.72171058750598</v>
      </c>
      <c r="E81">
        <v>747.1622415969839</v>
      </c>
      <c r="F81">
        <v>662.19531248395015</v>
      </c>
      <c r="G81">
        <v>99.238982962516289</v>
      </c>
      <c r="H81">
        <v>117.9917363784797</v>
      </c>
      <c r="I81">
        <v>103.91434842741225</v>
      </c>
      <c r="J81">
        <v>92.635957527476052</v>
      </c>
    </row>
    <row r="82" spans="1:10" x14ac:dyDescent="0.3">
      <c r="B82" t="s">
        <v>87</v>
      </c>
      <c r="C82">
        <v>656.23695099041095</v>
      </c>
      <c r="D82">
        <v>792.41358914379725</v>
      </c>
      <c r="E82">
        <v>745.89612257931026</v>
      </c>
      <c r="F82">
        <v>654.82530439547747</v>
      </c>
      <c r="G82">
        <v>98.558647582579397</v>
      </c>
      <c r="H82">
        <v>117.94587440236239</v>
      </c>
      <c r="I82">
        <v>103.73825824856181</v>
      </c>
      <c r="J82">
        <v>91.604950899386324</v>
      </c>
    </row>
    <row r="83" spans="1:10" x14ac:dyDescent="0.3">
      <c r="B83" t="s">
        <v>88</v>
      </c>
      <c r="C83">
        <v>652.09842810655061</v>
      </c>
      <c r="D83">
        <v>792.10649367428448</v>
      </c>
      <c r="E83">
        <v>744.79779191567923</v>
      </c>
      <c r="F83">
        <v>647.96716598825401</v>
      </c>
      <c r="G83">
        <v>97.937092795383649</v>
      </c>
      <c r="H83">
        <v>117.90016513617499</v>
      </c>
      <c r="I83">
        <v>103.58550385478367</v>
      </c>
      <c r="J83">
        <v>90.645550845909639</v>
      </c>
    </row>
    <row r="84" spans="1:10" x14ac:dyDescent="0.3">
      <c r="B84" t="s">
        <v>89</v>
      </c>
      <c r="C84">
        <v>648.36199623484231</v>
      </c>
      <c r="D84">
        <v>791.82013421034401</v>
      </c>
      <c r="E84">
        <v>743.89201264388248</v>
      </c>
      <c r="F84">
        <v>641.6343975600081</v>
      </c>
      <c r="G84">
        <v>97.375927089148675</v>
      </c>
      <c r="H84">
        <v>117.85754229649812</v>
      </c>
      <c r="I84">
        <v>103.45952925702208</v>
      </c>
      <c r="J84">
        <v>89.759645953363986</v>
      </c>
    </row>
    <row r="85" spans="1:10" x14ac:dyDescent="0.3">
      <c r="B85" t="s">
        <v>90</v>
      </c>
      <c r="C85">
        <v>645.0259357455484</v>
      </c>
      <c r="D85">
        <v>791.56154284105548</v>
      </c>
      <c r="E85">
        <v>743.18703731292635</v>
      </c>
      <c r="F85">
        <v>635.82883801634591</v>
      </c>
      <c r="G85">
        <v>96.874892196824717</v>
      </c>
      <c r="H85">
        <v>117.81905256641083</v>
      </c>
      <c r="I85">
        <v>103.36148220901131</v>
      </c>
      <c r="J85">
        <v>88.947493470295854</v>
      </c>
    </row>
    <row r="86" spans="1:10" x14ac:dyDescent="0.3">
      <c r="B86" t="s">
        <v>91</v>
      </c>
      <c r="C86">
        <v>642.08972541536173</v>
      </c>
      <c r="D86">
        <v>791.33534989987754</v>
      </c>
      <c r="E86">
        <v>742.67784454444313</v>
      </c>
      <c r="F86">
        <v>630.55930960927924</v>
      </c>
      <c r="G86">
        <v>96.433909837138259</v>
      </c>
      <c r="H86">
        <v>117.78538514248427</v>
      </c>
      <c r="I86">
        <v>103.29066434400814</v>
      </c>
      <c r="J86">
        <v>88.21032756092724</v>
      </c>
    </row>
    <row r="87" spans="1:10" x14ac:dyDescent="0.3">
      <c r="B87" t="s">
        <v>92</v>
      </c>
      <c r="C87">
        <v>639.5419940216799</v>
      </c>
      <c r="D87">
        <v>791.13847112594135</v>
      </c>
      <c r="E87">
        <v>742.34106235040247</v>
      </c>
      <c r="F87">
        <v>625.82361361427297</v>
      </c>
      <c r="G87">
        <v>96.051272193546268</v>
      </c>
      <c r="H87">
        <v>117.75608095151469</v>
      </c>
      <c r="I87">
        <v>103.24382511645176</v>
      </c>
      <c r="J87">
        <v>87.547840640850978</v>
      </c>
    </row>
    <row r="88" spans="1:10" x14ac:dyDescent="0.3">
      <c r="B88" t="s">
        <v>93</v>
      </c>
      <c r="C88">
        <v>637.35854791059671</v>
      </c>
      <c r="D88">
        <v>790.9577893576502</v>
      </c>
      <c r="E88">
        <v>742.13742506586254</v>
      </c>
      <c r="F88">
        <v>621.61978821494768</v>
      </c>
      <c r="G88">
        <v>95.723345679422039</v>
      </c>
      <c r="H88">
        <v>117.7291875849172</v>
      </c>
      <c r="I88">
        <v>103.21550350896092</v>
      </c>
      <c r="J88">
        <v>86.959758267262345</v>
      </c>
    </row>
    <row r="89" spans="1:10" x14ac:dyDescent="0.3">
      <c r="B89" t="s">
        <v>94</v>
      </c>
      <c r="C89">
        <v>635.51244713277038</v>
      </c>
      <c r="D89">
        <v>790.77343777647854</v>
      </c>
      <c r="E89">
        <v>742.02341531287084</v>
      </c>
      <c r="F89">
        <v>617.9348870457676</v>
      </c>
      <c r="G89">
        <v>95.446084248639892</v>
      </c>
      <c r="H89">
        <v>117.70174798931127</v>
      </c>
      <c r="I89">
        <v>103.19964718146343</v>
      </c>
      <c r="J89">
        <v>86.444269344635174</v>
      </c>
    </row>
    <row r="90" spans="1:10" x14ac:dyDescent="0.3">
      <c r="A90" t="s">
        <v>410</v>
      </c>
      <c r="B90" t="s">
        <v>95</v>
      </c>
      <c r="C90">
        <v>633.9890826188431</v>
      </c>
      <c r="D90">
        <v>790.6018435239863</v>
      </c>
      <c r="E90">
        <v>741.97429066450059</v>
      </c>
      <c r="F90">
        <v>614.75599757656528</v>
      </c>
      <c r="G90">
        <v>95.217293800248697</v>
      </c>
      <c r="H90">
        <v>117.67620724338023</v>
      </c>
      <c r="I90">
        <v>103.19281498954726</v>
      </c>
      <c r="J90">
        <v>85.999567510747298</v>
      </c>
    </row>
    <row r="91" spans="1:10" x14ac:dyDescent="0.3">
      <c r="B91" t="s">
        <v>96</v>
      </c>
      <c r="C91">
        <v>632.77999950689434</v>
      </c>
      <c r="D91">
        <v>790.45795233353533</v>
      </c>
      <c r="E91">
        <v>741.9890289243026</v>
      </c>
      <c r="F91">
        <v>612.07582819451193</v>
      </c>
      <c r="G91">
        <v>95.035704518894221</v>
      </c>
      <c r="H91">
        <v>117.65478992733588</v>
      </c>
      <c r="I91">
        <v>103.19486476746565</v>
      </c>
      <c r="J91">
        <v>85.62463272585579</v>
      </c>
    </row>
    <row r="92" spans="1:10" x14ac:dyDescent="0.3">
      <c r="B92" t="s">
        <v>97</v>
      </c>
      <c r="C92">
        <v>631.86916968077617</v>
      </c>
      <c r="D92">
        <v>790.34880314661007</v>
      </c>
      <c r="E92">
        <v>742.05932460865961</v>
      </c>
      <c r="F92">
        <v>609.8825362168493</v>
      </c>
      <c r="G92">
        <v>94.898909180404672</v>
      </c>
      <c r="H92">
        <v>117.63854374419545</v>
      </c>
      <c r="I92">
        <v>103.20464139940786</v>
      </c>
      <c r="J92">
        <v>85.31780829104369</v>
      </c>
    </row>
    <row r="93" spans="1:10" x14ac:dyDescent="0.3">
      <c r="B93" t="s">
        <v>98</v>
      </c>
      <c r="C93">
        <v>631.23074835050295</v>
      </c>
      <c r="D93">
        <v>790.27591815982134</v>
      </c>
      <c r="E93">
        <v>742.1675392384077</v>
      </c>
      <c r="F93">
        <v>608.16276688531389</v>
      </c>
      <c r="G93">
        <v>94.803026218001179</v>
      </c>
      <c r="H93">
        <v>117.62769526353412</v>
      </c>
      <c r="I93">
        <v>103.21969174873568</v>
      </c>
      <c r="J93">
        <v>85.077225979828626</v>
      </c>
    </row>
    <row r="94" spans="1:10" x14ac:dyDescent="0.3">
      <c r="B94" t="s">
        <v>99</v>
      </c>
      <c r="C94">
        <v>630.83843087241564</v>
      </c>
      <c r="D94">
        <v>790.23951625643144</v>
      </c>
      <c r="E94">
        <v>742.28768891972709</v>
      </c>
      <c r="F94">
        <v>606.89365189420198</v>
      </c>
      <c r="G94">
        <v>94.74410500058886</v>
      </c>
      <c r="H94">
        <v>117.62227706477522</v>
      </c>
      <c r="I94">
        <v>103.23640200944342</v>
      </c>
      <c r="J94">
        <v>84.899686694669498</v>
      </c>
    </row>
    <row r="95" spans="1:10" x14ac:dyDescent="0.3">
      <c r="B95" t="s">
        <v>100</v>
      </c>
      <c r="C95">
        <v>630.67242675592627</v>
      </c>
      <c r="D95">
        <v>790.23440413251296</v>
      </c>
      <c r="E95">
        <v>742.4078385364428</v>
      </c>
      <c r="F95">
        <v>606.05185196724221</v>
      </c>
      <c r="G95">
        <v>94.719173242037868</v>
      </c>
      <c r="H95">
        <v>117.62151615666627</v>
      </c>
      <c r="I95">
        <v>103.25311226116615</v>
      </c>
      <c r="J95">
        <v>84.781925452917477</v>
      </c>
    </row>
    <row r="96" spans="1:10" x14ac:dyDescent="0.3">
      <c r="B96" t="s">
        <v>101</v>
      </c>
      <c r="C96">
        <v>630.70176389760468</v>
      </c>
      <c r="D96">
        <v>790.25426281548687</v>
      </c>
      <c r="E96">
        <v>742.51226106334752</v>
      </c>
      <c r="F96">
        <v>605.59950831942183</v>
      </c>
      <c r="G96">
        <v>94.723579316708623</v>
      </c>
      <c r="H96">
        <v>117.62447199912016</v>
      </c>
      <c r="I96">
        <v>103.26763520978473</v>
      </c>
      <c r="J96">
        <v>84.71864610593731</v>
      </c>
    </row>
    <row r="97" spans="1:10" x14ac:dyDescent="0.3">
      <c r="B97" t="s">
        <v>102</v>
      </c>
      <c r="C97">
        <v>630.89159723427076</v>
      </c>
      <c r="D97">
        <v>790.28334282832998</v>
      </c>
      <c r="E97">
        <v>742.57757212995227</v>
      </c>
      <c r="F97">
        <v>605.48787274967401</v>
      </c>
      <c r="G97">
        <v>94.752089928461984</v>
      </c>
      <c r="H97">
        <v>117.62880037963939</v>
      </c>
      <c r="I97">
        <v>103.27671858760215</v>
      </c>
      <c r="J97">
        <v>84.703029160750958</v>
      </c>
    </row>
    <row r="98" spans="1:10" x14ac:dyDescent="0.3">
      <c r="B98" t="s">
        <v>103</v>
      </c>
      <c r="C98">
        <v>631.20216424632554</v>
      </c>
      <c r="D98">
        <v>790.29967116219734</v>
      </c>
      <c r="E98">
        <v>742.57334224519377</v>
      </c>
      <c r="F98">
        <v>605.66093252031033</v>
      </c>
      <c r="G98">
        <v>94.798733240219548</v>
      </c>
      <c r="H98">
        <v>117.63123075140724</v>
      </c>
      <c r="I98">
        <v>103.27613030075608</v>
      </c>
      <c r="J98">
        <v>84.727238872387616</v>
      </c>
    </row>
    <row r="99" spans="1:10" x14ac:dyDescent="0.3">
      <c r="B99" t="s">
        <v>104</v>
      </c>
      <c r="C99">
        <v>631.5967173913167</v>
      </c>
      <c r="D99">
        <v>790.27636311454614</v>
      </c>
      <c r="E99">
        <v>742.48087295177959</v>
      </c>
      <c r="F99">
        <v>606.08139929651668</v>
      </c>
      <c r="G99">
        <v>94.857990227061109</v>
      </c>
      <c r="H99">
        <v>117.62776149230001</v>
      </c>
      <c r="I99">
        <v>103.26326979223504</v>
      </c>
      <c r="J99">
        <v>84.786058893743956</v>
      </c>
    </row>
    <row r="100" spans="1:10" x14ac:dyDescent="0.3">
      <c r="B100" t="s">
        <v>105</v>
      </c>
      <c r="C100">
        <v>632.03624098137107</v>
      </c>
      <c r="D100">
        <v>790.17826899286524</v>
      </c>
      <c r="E100">
        <v>742.27906878441388</v>
      </c>
      <c r="F100">
        <v>606.71199143045919</v>
      </c>
      <c r="G100">
        <v>94.924001216766911</v>
      </c>
      <c r="H100">
        <v>117.6131607874233</v>
      </c>
      <c r="I100">
        <v>103.23520313228587</v>
      </c>
      <c r="J100">
        <v>84.874273813172991</v>
      </c>
    </row>
    <row r="101" spans="1:10" x14ac:dyDescent="0.3">
      <c r="B101" t="s">
        <v>106</v>
      </c>
      <c r="C101">
        <v>632.47934122732215</v>
      </c>
      <c r="D101">
        <v>789.97132728563383</v>
      </c>
      <c r="E101">
        <v>741.94589501172618</v>
      </c>
      <c r="F101">
        <v>607.51601572544109</v>
      </c>
      <c r="G101">
        <v>94.990549375809977</v>
      </c>
      <c r="H101">
        <v>117.58235879091021</v>
      </c>
      <c r="I101">
        <v>103.18886575925703</v>
      </c>
      <c r="J101">
        <v>84.986750538750542</v>
      </c>
    </row>
    <row r="102" spans="1:10" x14ac:dyDescent="0.3">
      <c r="A102" t="s">
        <v>411</v>
      </c>
      <c r="B102" t="s">
        <v>107</v>
      </c>
      <c r="C102">
        <v>632.89784603568012</v>
      </c>
      <c r="D102">
        <v>789.65639164639867</v>
      </c>
      <c r="E102">
        <v>741.47858127010988</v>
      </c>
      <c r="F102">
        <v>608.45971384680149</v>
      </c>
      <c r="G102">
        <v>95.053403605301796</v>
      </c>
      <c r="H102">
        <v>117.53548256382507</v>
      </c>
      <c r="I102">
        <v>103.12387237459745</v>
      </c>
      <c r="J102">
        <v>85.118766542852384</v>
      </c>
    </row>
    <row r="103" spans="1:10" x14ac:dyDescent="0.3">
      <c r="B103" t="s">
        <v>108</v>
      </c>
      <c r="C103">
        <v>633.28246319076709</v>
      </c>
      <c r="D103">
        <v>789.23910056160287</v>
      </c>
      <c r="E103">
        <v>740.8986226446209</v>
      </c>
      <c r="F103">
        <v>609.51552927219279</v>
      </c>
      <c r="G103">
        <v>95.111168329743506</v>
      </c>
      <c r="H103">
        <v>117.47337136009151</v>
      </c>
      <c r="I103">
        <v>103.04321248665434</v>
      </c>
      <c r="J103">
        <v>85.266466883008107</v>
      </c>
    </row>
    <row r="104" spans="1:10" x14ac:dyDescent="0.3">
      <c r="B104" t="s">
        <v>109</v>
      </c>
      <c r="C104">
        <v>633.62528289411262</v>
      </c>
      <c r="D104">
        <v>788.71750663452224</v>
      </c>
      <c r="E104">
        <v>740.22282507086697</v>
      </c>
      <c r="F104">
        <v>610.65600428158859</v>
      </c>
      <c r="G104">
        <v>95.162655595548046</v>
      </c>
      <c r="H104">
        <v>117.39573532172048</v>
      </c>
      <c r="I104">
        <v>102.9492234429958</v>
      </c>
      <c r="J104">
        <v>85.426010438421144</v>
      </c>
    </row>
    <row r="105" spans="1:10" x14ac:dyDescent="0.3">
      <c r="B105" t="s">
        <v>110</v>
      </c>
      <c r="C105">
        <v>633.91112689396255</v>
      </c>
      <c r="D105">
        <v>788.09158996978601</v>
      </c>
      <c r="E105">
        <v>739.45385045337241</v>
      </c>
      <c r="F105">
        <v>611.85269449572547</v>
      </c>
      <c r="G105">
        <v>95.205585817630606</v>
      </c>
      <c r="H105">
        <v>117.30257148740878</v>
      </c>
      <c r="I105">
        <v>102.84227545782542</v>
      </c>
      <c r="J105">
        <v>85.593418062365956</v>
      </c>
    </row>
    <row r="106" spans="1:10" x14ac:dyDescent="0.3">
      <c r="B106" t="s">
        <v>111</v>
      </c>
      <c r="C106">
        <v>634.1274080098234</v>
      </c>
      <c r="D106">
        <v>787.3624393829059</v>
      </c>
      <c r="E106">
        <v>738.59196033072465</v>
      </c>
      <c r="F106">
        <v>613.07789312398768</v>
      </c>
      <c r="G106">
        <v>95.238068557660299</v>
      </c>
      <c r="H106">
        <v>117.19404192062852</v>
      </c>
      <c r="I106">
        <v>102.72240490558831</v>
      </c>
      <c r="J106">
        <v>85.764813791013879</v>
      </c>
    </row>
    <row r="107" spans="1:10" x14ac:dyDescent="0.3">
      <c r="B107" t="s">
        <v>112</v>
      </c>
      <c r="C107">
        <v>634.27921074807318</v>
      </c>
      <c r="D107">
        <v>786.52547415766799</v>
      </c>
      <c r="E107">
        <v>737.64757509559217</v>
      </c>
      <c r="F107">
        <v>614.30960015353196</v>
      </c>
      <c r="G107">
        <v>95.260867445407555</v>
      </c>
      <c r="H107">
        <v>117.06946481002936</v>
      </c>
      <c r="I107">
        <v>102.59106104088296</v>
      </c>
      <c r="J107">
        <v>85.937119994220225</v>
      </c>
    </row>
    <row r="108" spans="1:10" x14ac:dyDescent="0.3">
      <c r="B108" t="s">
        <v>113</v>
      </c>
      <c r="C108">
        <v>634.36411970076051</v>
      </c>
      <c r="D108">
        <v>785.57347336324688</v>
      </c>
      <c r="E108">
        <v>736.62381410439855</v>
      </c>
      <c r="F108">
        <v>615.51900756721113</v>
      </c>
      <c r="G108">
        <v>95.273619716567964</v>
      </c>
      <c r="H108">
        <v>116.9277653646033</v>
      </c>
      <c r="I108">
        <v>102.44867769972548</v>
      </c>
      <c r="J108">
        <v>86.106306655156786</v>
      </c>
    </row>
    <row r="109" spans="1:10" x14ac:dyDescent="0.3">
      <c r="B109" t="s">
        <v>114</v>
      </c>
      <c r="C109">
        <v>634.37699523288109</v>
      </c>
      <c r="D109">
        <v>784.48991917218791</v>
      </c>
      <c r="E109">
        <v>735.5141675666664</v>
      </c>
      <c r="F109">
        <v>616.67093820579009</v>
      </c>
      <c r="G109">
        <v>95.275553461735456</v>
      </c>
      <c r="H109">
        <v>116.76648500763103</v>
      </c>
      <c r="I109">
        <v>102.29434950896103</v>
      </c>
      <c r="J109">
        <v>86.26745276371156</v>
      </c>
    </row>
    <row r="110" spans="1:10" x14ac:dyDescent="0.3">
      <c r="B110" t="s">
        <v>115</v>
      </c>
      <c r="C110">
        <v>634.31090043254278</v>
      </c>
      <c r="D110">
        <v>783.25187862002338</v>
      </c>
      <c r="E110">
        <v>734.29615904667128</v>
      </c>
      <c r="F110">
        <v>617.73614630804934</v>
      </c>
      <c r="G110">
        <v>95.265626842815649</v>
      </c>
      <c r="H110">
        <v>116.58221030882329</v>
      </c>
      <c r="I110">
        <v>102.12495047527351</v>
      </c>
      <c r="J110">
        <v>86.416467066076024</v>
      </c>
    </row>
    <row r="111" spans="1:10" x14ac:dyDescent="0.3">
      <c r="B111" t="s">
        <v>116</v>
      </c>
      <c r="C111">
        <v>634.15011050025839</v>
      </c>
      <c r="D111">
        <v>781.83957002861337</v>
      </c>
      <c r="E111">
        <v>732.94229648645864</v>
      </c>
      <c r="F111">
        <v>618.68101618103822</v>
      </c>
      <c r="G111">
        <v>95.241478190035707</v>
      </c>
      <c r="H111">
        <v>116.37199688742071</v>
      </c>
      <c r="I111">
        <v>101.93665703915975</v>
      </c>
      <c r="J111">
        <v>86.548646989088255</v>
      </c>
    </row>
    <row r="112" spans="1:10" x14ac:dyDescent="0.3">
      <c r="B112" t="s">
        <v>117</v>
      </c>
      <c r="C112">
        <v>633.87722811561468</v>
      </c>
      <c r="D112">
        <v>780.23505314987779</v>
      </c>
      <c r="E112">
        <v>731.42797815615904</v>
      </c>
      <c r="F112">
        <v>619.47465921653873</v>
      </c>
      <c r="G112">
        <v>95.200494641731993</v>
      </c>
      <c r="H112">
        <v>116.13317444816862</v>
      </c>
      <c r="I112">
        <v>101.72604762417052</v>
      </c>
      <c r="J112">
        <v>86.659671457462721</v>
      </c>
    </row>
    <row r="113" spans="1:10" x14ac:dyDescent="0.3">
      <c r="B113" t="s">
        <v>118</v>
      </c>
      <c r="C113">
        <v>633.46884671624616</v>
      </c>
      <c r="D113">
        <v>778.42266972012658</v>
      </c>
      <c r="E113">
        <v>729.73293002859214</v>
      </c>
      <c r="F113">
        <v>620.0841632409464</v>
      </c>
      <c r="G113">
        <v>95.139160822661154</v>
      </c>
      <c r="H113">
        <v>115.86341235511148</v>
      </c>
      <c r="I113">
        <v>101.49030254509275</v>
      </c>
      <c r="J113">
        <v>86.744936314904947</v>
      </c>
    </row>
    <row r="114" spans="1:10" x14ac:dyDescent="0.3">
      <c r="A114" t="s">
        <v>412</v>
      </c>
      <c r="B114" t="s">
        <v>119</v>
      </c>
      <c r="C114">
        <v>632.9145364505523</v>
      </c>
      <c r="D114">
        <v>776.4257622749883</v>
      </c>
      <c r="E114">
        <v>727.8630627968007</v>
      </c>
      <c r="F114">
        <v>620.49013290011635</v>
      </c>
      <c r="G114">
        <v>95.055910298524296</v>
      </c>
      <c r="H114">
        <v>115.56618500067917</v>
      </c>
      <c r="I114">
        <v>101.23024385339269</v>
      </c>
      <c r="J114">
        <v>86.801728302699672</v>
      </c>
    </row>
    <row r="115" spans="1:10" x14ac:dyDescent="0.3">
      <c r="B115" t="s">
        <v>120</v>
      </c>
      <c r="C115">
        <v>632.22223603736199</v>
      </c>
      <c r="D115">
        <v>774.27527903817827</v>
      </c>
      <c r="E115">
        <v>725.86791393719591</v>
      </c>
      <c r="F115">
        <v>620.69305001131704</v>
      </c>
      <c r="G115">
        <v>94.951935366387474</v>
      </c>
      <c r="H115">
        <v>115.24609883705439</v>
      </c>
      <c r="I115">
        <v>100.95276115657121</v>
      </c>
      <c r="J115">
        <v>86.830114823323441</v>
      </c>
    </row>
    <row r="116" spans="1:10" x14ac:dyDescent="0.3">
      <c r="B116" t="s">
        <v>121</v>
      </c>
      <c r="C116">
        <v>631.39959445527882</v>
      </c>
      <c r="D116">
        <v>771.99355323897692</v>
      </c>
      <c r="E116">
        <v>723.79947685769798</v>
      </c>
      <c r="F116">
        <v>620.69784424328975</v>
      </c>
      <c r="G116">
        <v>94.828384807929979</v>
      </c>
      <c r="H116">
        <v>114.90647802764346</v>
      </c>
      <c r="I116">
        <v>100.66508562987472</v>
      </c>
      <c r="J116">
        <v>86.830785498970073</v>
      </c>
    </row>
    <row r="117" spans="1:10" x14ac:dyDescent="0.3">
      <c r="B117" t="s">
        <v>122</v>
      </c>
      <c r="C117">
        <v>630.44420453495843</v>
      </c>
      <c r="D117">
        <v>769.59690758943952</v>
      </c>
      <c r="E117">
        <v>721.70004950736961</v>
      </c>
      <c r="F117">
        <v>620.51889715519076</v>
      </c>
      <c r="G117">
        <v>94.684897096183946</v>
      </c>
      <c r="H117">
        <v>114.5497521074422</v>
      </c>
      <c r="I117">
        <v>100.37310001679856</v>
      </c>
      <c r="J117">
        <v>86.805752197555393</v>
      </c>
    </row>
    <row r="118" spans="1:10" x14ac:dyDescent="0.3">
      <c r="B118" t="s">
        <v>123</v>
      </c>
      <c r="C118">
        <v>629.35280325796725</v>
      </c>
      <c r="D118">
        <v>767.09555965636696</v>
      </c>
      <c r="E118">
        <v>719.59812405901869</v>
      </c>
      <c r="F118">
        <v>620.16879374372161</v>
      </c>
      <c r="G118">
        <v>94.520982166267544</v>
      </c>
      <c r="H118">
        <v>114.17744189823749</v>
      </c>
      <c r="I118">
        <v>100.08076697151307</v>
      </c>
      <c r="J118">
        <v>86.756775461925201</v>
      </c>
    </row>
    <row r="119" spans="1:10" x14ac:dyDescent="0.3">
      <c r="B119" t="s">
        <v>124</v>
      </c>
      <c r="C119">
        <v>628.12765609310611</v>
      </c>
      <c r="D119">
        <v>764.49046539300764</v>
      </c>
      <c r="E119">
        <v>717.52033454170567</v>
      </c>
      <c r="F119">
        <v>619.66635092265381</v>
      </c>
      <c r="G119">
        <v>94.33698026348516</v>
      </c>
      <c r="H119">
        <v>113.78968968777315</v>
      </c>
      <c r="I119">
        <v>99.791790719983823</v>
      </c>
      <c r="J119">
        <v>86.686487631499716</v>
      </c>
    </row>
    <row r="120" spans="1:10" x14ac:dyDescent="0.3">
      <c r="B120" t="s">
        <v>125</v>
      </c>
      <c r="C120">
        <v>626.75818253380226</v>
      </c>
      <c r="D120">
        <v>761.7734967888573</v>
      </c>
      <c r="E120">
        <v>715.47584187449502</v>
      </c>
      <c r="F120">
        <v>619.0198155187187</v>
      </c>
      <c r="G120">
        <v>94.131302327030369</v>
      </c>
      <c r="H120">
        <v>113.38528567182671</v>
      </c>
      <c r="I120">
        <v>99.507445350865964</v>
      </c>
      <c r="J120">
        <v>86.596042372993907</v>
      </c>
    </row>
    <row r="121" spans="1:10" x14ac:dyDescent="0.3">
      <c r="B121" t="s">
        <v>126</v>
      </c>
      <c r="C121">
        <v>625.23478597361338</v>
      </c>
      <c r="D121">
        <v>758.92866920263032</v>
      </c>
      <c r="E121">
        <v>713.46635805781</v>
      </c>
      <c r="F121">
        <v>618.23324195207397</v>
      </c>
      <c r="G121">
        <v>93.902507065688312</v>
      </c>
      <c r="H121">
        <v>112.96185063515092</v>
      </c>
      <c r="I121">
        <v>99.227968966941731</v>
      </c>
      <c r="J121">
        <v>86.48600686815378</v>
      </c>
    </row>
    <row r="122" spans="1:10" x14ac:dyDescent="0.3">
      <c r="B122" t="s">
        <v>127</v>
      </c>
      <c r="C122">
        <v>623.54582644445361</v>
      </c>
      <c r="D122">
        <v>755.93128664233723</v>
      </c>
      <c r="E122">
        <v>711.48246704454345</v>
      </c>
      <c r="F122">
        <v>617.30786033095342</v>
      </c>
      <c r="G122">
        <v>93.648846300678855</v>
      </c>
      <c r="H122">
        <v>112.5157087316859</v>
      </c>
      <c r="I122">
        <v>98.952051996681078</v>
      </c>
      <c r="J122">
        <v>86.356553199523489</v>
      </c>
    </row>
    <row r="123" spans="1:10" x14ac:dyDescent="0.3">
      <c r="B123" t="s">
        <v>128</v>
      </c>
      <c r="C123">
        <v>621.70346767498961</v>
      </c>
      <c r="D123">
        <v>752.75678212989533</v>
      </c>
      <c r="E123">
        <v>709.50904168415104</v>
      </c>
      <c r="F123">
        <v>616.25988233705255</v>
      </c>
      <c r="G123">
        <v>93.372146873122659</v>
      </c>
      <c r="H123">
        <v>112.04320331829594</v>
      </c>
      <c r="I123">
        <v>98.677590575749264</v>
      </c>
      <c r="J123">
        <v>86.209949254882787</v>
      </c>
    </row>
    <row r="124" spans="1:10" x14ac:dyDescent="0.3">
      <c r="B124" t="s">
        <v>129</v>
      </c>
      <c r="C124">
        <v>619.71745400818008</v>
      </c>
      <c r="D124">
        <v>749.38717071921224</v>
      </c>
      <c r="E124">
        <v>707.52442122348896</v>
      </c>
      <c r="F124">
        <v>615.10644442031912</v>
      </c>
      <c r="G124">
        <v>93.073872262426235</v>
      </c>
      <c r="H124">
        <v>111.54165744670304</v>
      </c>
      <c r="I124">
        <v>98.401572154897849</v>
      </c>
      <c r="J124">
        <v>86.048592289874534</v>
      </c>
    </row>
    <row r="125" spans="1:10" x14ac:dyDescent="0.3">
      <c r="B125" t="s">
        <v>130</v>
      </c>
      <c r="C125">
        <v>617.59148196402407</v>
      </c>
      <c r="D125">
        <v>745.81182785691658</v>
      </c>
      <c r="E125">
        <v>705.50842915792634</v>
      </c>
      <c r="F125">
        <v>613.86010603834939</v>
      </c>
      <c r="G125">
        <v>92.75457764002779</v>
      </c>
      <c r="H125">
        <v>111.00948971767993</v>
      </c>
      <c r="I125">
        <v>98.121190612222449</v>
      </c>
      <c r="J125">
        <v>85.874239274622994</v>
      </c>
    </row>
    <row r="126" spans="1:10" x14ac:dyDescent="0.3">
      <c r="A126" t="s">
        <v>413</v>
      </c>
      <c r="B126" t="s">
        <v>131</v>
      </c>
      <c r="C126">
        <v>615.33465679102062</v>
      </c>
      <c r="D126">
        <v>742.05761001185442</v>
      </c>
      <c r="E126">
        <v>703.44829781080546</v>
      </c>
      <c r="F126">
        <v>612.53594222965444</v>
      </c>
      <c r="G126">
        <v>92.415630501275785</v>
      </c>
      <c r="H126">
        <v>110.45069755093874</v>
      </c>
      <c r="I126">
        <v>97.834670235933913</v>
      </c>
      <c r="J126">
        <v>85.68899908939494</v>
      </c>
    </row>
    <row r="127" spans="1:10" x14ac:dyDescent="0.3">
      <c r="B127" t="s">
        <v>132</v>
      </c>
      <c r="C127">
        <v>612.96533220883907</v>
      </c>
      <c r="D127">
        <v>738.16129963200194</v>
      </c>
      <c r="E127">
        <v>701.36283330977994</v>
      </c>
      <c r="F127">
        <v>611.15312099637788</v>
      </c>
      <c r="G127">
        <v>92.059787347135284</v>
      </c>
      <c r="H127">
        <v>109.87075578695253</v>
      </c>
      <c r="I127">
        <v>97.544626557696944</v>
      </c>
      <c r="J127">
        <v>85.495553188134494</v>
      </c>
    </row>
    <row r="128" spans="1:10" x14ac:dyDescent="0.3">
      <c r="B128" t="s">
        <v>133</v>
      </c>
      <c r="C128">
        <v>610.50331752278964</v>
      </c>
      <c r="D128">
        <v>734.15847593229205</v>
      </c>
      <c r="E128">
        <v>699.26971815519028</v>
      </c>
      <c r="F128">
        <v>609.72708681471818</v>
      </c>
      <c r="G128">
        <v>91.690023289474013</v>
      </c>
      <c r="H128">
        <v>109.27496017237846</v>
      </c>
      <c r="I128">
        <v>97.253518836557504</v>
      </c>
      <c r="J128">
        <v>85.296062132558404</v>
      </c>
    </row>
    <row r="129" spans="2:10" x14ac:dyDescent="0.3">
      <c r="B129" t="s">
        <v>134</v>
      </c>
      <c r="C129">
        <v>607.96190129390618</v>
      </c>
      <c r="D129">
        <v>730.0748078034635</v>
      </c>
      <c r="E129">
        <v>697.17674143955185</v>
      </c>
      <c r="F129">
        <v>608.27545360033514</v>
      </c>
      <c r="G129">
        <v>91.308334105277439</v>
      </c>
      <c r="H129">
        <v>108.66713136325346</v>
      </c>
      <c r="I129">
        <v>96.96243036932654</v>
      </c>
      <c r="J129">
        <v>85.092989972037302</v>
      </c>
    </row>
    <row r="130" spans="2:10" x14ac:dyDescent="0.3">
      <c r="B130" t="s">
        <v>135</v>
      </c>
      <c r="C130">
        <v>605.35955895549853</v>
      </c>
      <c r="D130">
        <v>725.93596640515136</v>
      </c>
      <c r="F130">
        <v>606.81103722718831</v>
      </c>
      <c r="G130">
        <v>90.917494575389256</v>
      </c>
      <c r="H130">
        <v>108.05109035332569</v>
      </c>
      <c r="J130">
        <v>84.888129547344008</v>
      </c>
    </row>
    <row r="131" spans="2:10" x14ac:dyDescent="0.3">
      <c r="B131" t="s">
        <v>136</v>
      </c>
      <c r="C131">
        <v>602.72190263343555</v>
      </c>
      <c r="D131">
        <v>721.76253656673828</v>
      </c>
      <c r="F131">
        <v>605.34176124091971</v>
      </c>
      <c r="G131">
        <v>90.521351323324865</v>
      </c>
      <c r="H131">
        <v>107.42990106746248</v>
      </c>
      <c r="J131">
        <v>84.682589300691447</v>
      </c>
    </row>
    <row r="133" spans="2:10" x14ac:dyDescent="0.3">
      <c r="B133" t="s">
        <v>158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842E-E393-45BE-8C3B-3A606ECE3EE8}">
  <dimension ref="A2:Q18"/>
  <sheetViews>
    <sheetView workbookViewId="0">
      <selection activeCell="B5" sqref="B5"/>
    </sheetView>
  </sheetViews>
  <sheetFormatPr defaultRowHeight="14.4" x14ac:dyDescent="0.3"/>
  <cols>
    <col min="2" max="2" width="29.33203125" bestFit="1" customWidth="1"/>
    <col min="3" max="3" width="27.33203125" bestFit="1" customWidth="1"/>
  </cols>
  <sheetData>
    <row r="2" spans="1:17" ht="23.4" x14ac:dyDescent="0.45">
      <c r="A2" s="14" t="s">
        <v>591</v>
      </c>
      <c r="B2" s="14"/>
      <c r="C2" s="14"/>
      <c r="D2" s="14"/>
      <c r="E2" s="14"/>
      <c r="F2" s="14"/>
      <c r="M2" s="29"/>
      <c r="N2" s="29"/>
      <c r="O2" s="29"/>
      <c r="P2" s="29"/>
      <c r="Q2" s="29"/>
    </row>
    <row r="4" spans="1:17" x14ac:dyDescent="0.3">
      <c r="B4" t="s">
        <v>182</v>
      </c>
      <c r="C4" t="s">
        <v>183</v>
      </c>
    </row>
    <row r="5" spans="1:17" x14ac:dyDescent="0.3">
      <c r="A5" t="s">
        <v>190</v>
      </c>
      <c r="B5">
        <v>21.182681122003299</v>
      </c>
      <c r="C5">
        <v>36.400136710602339</v>
      </c>
    </row>
    <row r="6" spans="1:17" x14ac:dyDescent="0.3">
      <c r="A6" t="s">
        <v>191</v>
      </c>
      <c r="B6">
        <v>42.417182167393662</v>
      </c>
    </row>
    <row r="9" spans="1:17" x14ac:dyDescent="0.3">
      <c r="P9" s="1"/>
    </row>
    <row r="18" spans="1:2" x14ac:dyDescent="0.3">
      <c r="A18" s="9" t="s">
        <v>453</v>
      </c>
      <c r="B18" t="s">
        <v>574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1A14D-B7D8-41FC-9A20-453002E0AA2C}">
  <dimension ref="A2:Q20"/>
  <sheetViews>
    <sheetView workbookViewId="0">
      <selection activeCell="B7" sqref="B7"/>
    </sheetView>
  </sheetViews>
  <sheetFormatPr defaultRowHeight="14.4" x14ac:dyDescent="0.3"/>
  <cols>
    <col min="1" max="1" width="14.33203125" bestFit="1" customWidth="1"/>
    <col min="2" max="2" width="29.33203125" bestFit="1" customWidth="1"/>
    <col min="3" max="3" width="27.33203125" bestFit="1" customWidth="1"/>
  </cols>
  <sheetData>
    <row r="2" spans="1:17" ht="23.4" x14ac:dyDescent="0.45">
      <c r="A2" s="14" t="s">
        <v>592</v>
      </c>
      <c r="B2" s="14"/>
      <c r="C2" s="14"/>
      <c r="D2" s="14"/>
      <c r="E2" s="14"/>
      <c r="F2" s="14"/>
      <c r="M2" s="29"/>
      <c r="N2" s="29"/>
      <c r="O2" s="29"/>
      <c r="P2" s="29"/>
      <c r="Q2" s="29"/>
    </row>
    <row r="4" spans="1:17" x14ac:dyDescent="0.3">
      <c r="B4" s="5" t="s">
        <v>182</v>
      </c>
      <c r="C4" s="5" t="s">
        <v>183</v>
      </c>
    </row>
    <row r="5" spans="1:17" x14ac:dyDescent="0.3">
      <c r="A5" s="5" t="s">
        <v>184</v>
      </c>
      <c r="B5">
        <v>20.647767631144074</v>
      </c>
      <c r="C5">
        <v>27.966762839885934</v>
      </c>
    </row>
    <row r="6" spans="1:17" x14ac:dyDescent="0.3">
      <c r="A6" s="5" t="s">
        <v>185</v>
      </c>
      <c r="B6">
        <v>23.197252314003201</v>
      </c>
      <c r="C6">
        <v>25.715466416954584</v>
      </c>
    </row>
    <row r="7" spans="1:17" x14ac:dyDescent="0.3">
      <c r="A7" s="5" t="s">
        <v>186</v>
      </c>
      <c r="B7">
        <v>20.123315739019191</v>
      </c>
      <c r="C7">
        <v>33.123979659696531</v>
      </c>
    </row>
    <row r="8" spans="1:17" x14ac:dyDescent="0.3">
      <c r="A8" s="5" t="s">
        <v>187</v>
      </c>
      <c r="B8">
        <v>23.896989104829288</v>
      </c>
      <c r="C8">
        <v>38.83096937968088</v>
      </c>
    </row>
    <row r="9" spans="1:17" x14ac:dyDescent="0.3">
      <c r="A9" s="5" t="s">
        <v>188</v>
      </c>
      <c r="B9">
        <v>19.957248747923686</v>
      </c>
      <c r="C9">
        <v>45.792709652403879</v>
      </c>
    </row>
    <row r="20" spans="1:2" x14ac:dyDescent="0.3">
      <c r="A20" s="9" t="s">
        <v>453</v>
      </c>
      <c r="B20" t="s">
        <v>565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70F8C-29DD-46C9-BC9A-84C2C55C7835}">
  <dimension ref="A2:Q20"/>
  <sheetViews>
    <sheetView workbookViewId="0">
      <selection activeCell="F36" sqref="F36"/>
    </sheetView>
  </sheetViews>
  <sheetFormatPr defaultRowHeight="14.4" x14ac:dyDescent="0.3"/>
  <sheetData>
    <row r="2" spans="1:17" ht="23.4" x14ac:dyDescent="0.45">
      <c r="A2" s="14" t="s">
        <v>593</v>
      </c>
      <c r="B2" s="14"/>
      <c r="C2" s="14"/>
      <c r="D2" s="14"/>
      <c r="E2" s="14"/>
      <c r="F2" s="14"/>
      <c r="G2" s="7"/>
      <c r="H2" s="7"/>
      <c r="I2" s="7"/>
      <c r="J2" s="7"/>
      <c r="K2" s="7"/>
      <c r="L2" s="7"/>
      <c r="M2" s="45"/>
      <c r="N2" s="45"/>
      <c r="O2" s="45"/>
      <c r="P2" s="45"/>
      <c r="Q2" s="45"/>
    </row>
    <row r="4" spans="1:17" x14ac:dyDescent="0.3">
      <c r="B4" t="s">
        <v>189</v>
      </c>
    </row>
    <row r="5" spans="1:17" x14ac:dyDescent="0.3">
      <c r="A5" t="s">
        <v>190</v>
      </c>
      <c r="B5">
        <v>27.12941808811069</v>
      </c>
    </row>
    <row r="6" spans="1:17" x14ac:dyDescent="0.3">
      <c r="A6" t="s">
        <v>191</v>
      </c>
      <c r="B6">
        <v>72.870581911889303</v>
      </c>
    </row>
    <row r="20" spans="1:2" x14ac:dyDescent="0.3">
      <c r="A20" s="9" t="s">
        <v>453</v>
      </c>
      <c r="B20" t="s">
        <v>574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21392-894A-438E-82F5-EB1CA5E3A043}">
  <dimension ref="A2:Q20"/>
  <sheetViews>
    <sheetView workbookViewId="0">
      <selection activeCell="K27" sqref="K27"/>
    </sheetView>
  </sheetViews>
  <sheetFormatPr defaultRowHeight="14.4" x14ac:dyDescent="0.3"/>
  <cols>
    <col min="1" max="1" width="14.33203125" customWidth="1"/>
  </cols>
  <sheetData>
    <row r="2" spans="1:17" ht="23.4" x14ac:dyDescent="0.45">
      <c r="A2" s="14" t="s">
        <v>594</v>
      </c>
      <c r="B2" s="14"/>
      <c r="C2" s="14"/>
      <c r="D2" s="14"/>
      <c r="E2" s="14"/>
      <c r="F2" s="14"/>
      <c r="G2" s="7"/>
      <c r="H2" s="7"/>
      <c r="I2" s="7"/>
      <c r="J2" s="7"/>
      <c r="K2" s="7"/>
      <c r="L2" s="7"/>
      <c r="M2" s="45"/>
      <c r="N2" s="45"/>
      <c r="O2" s="45"/>
      <c r="P2" s="29"/>
      <c r="Q2" s="29"/>
    </row>
    <row r="4" spans="1:17" x14ac:dyDescent="0.3">
      <c r="B4" t="s">
        <v>189</v>
      </c>
    </row>
    <row r="5" spans="1:17" x14ac:dyDescent="0.3">
      <c r="A5" t="s">
        <v>196</v>
      </c>
      <c r="B5">
        <v>51.83433150585067</v>
      </c>
    </row>
    <row r="6" spans="1:17" x14ac:dyDescent="0.3">
      <c r="A6" t="s">
        <v>193</v>
      </c>
      <c r="B6">
        <v>41.418781415518559</v>
      </c>
    </row>
    <row r="7" spans="1:17" x14ac:dyDescent="0.3">
      <c r="A7" t="s">
        <v>192</v>
      </c>
      <c r="B7">
        <v>6.7468870786309063</v>
      </c>
    </row>
    <row r="20" spans="1:2" x14ac:dyDescent="0.3">
      <c r="A20" s="9" t="s">
        <v>453</v>
      </c>
      <c r="B20" t="s">
        <v>574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79D2-595A-40FA-A93D-88939B6AB250}">
  <dimension ref="A2:Q20"/>
  <sheetViews>
    <sheetView workbookViewId="0">
      <selection activeCell="B8" sqref="B8"/>
    </sheetView>
  </sheetViews>
  <sheetFormatPr defaultRowHeight="14.4" x14ac:dyDescent="0.3"/>
  <cols>
    <col min="1" max="1" width="17.44140625" bestFit="1" customWidth="1"/>
    <col min="2" max="2" width="16.88671875" bestFit="1" customWidth="1"/>
  </cols>
  <sheetData>
    <row r="2" spans="1:17" ht="23.4" x14ac:dyDescent="0.45">
      <c r="A2" s="14" t="s">
        <v>595</v>
      </c>
      <c r="B2" s="14"/>
      <c r="C2" s="14"/>
      <c r="D2" s="14"/>
      <c r="E2" s="14"/>
      <c r="F2" s="14"/>
      <c r="G2" s="7"/>
      <c r="H2" s="7"/>
      <c r="I2" s="7"/>
      <c r="J2" s="7"/>
      <c r="K2" s="7"/>
      <c r="L2" s="7"/>
      <c r="M2" s="29"/>
      <c r="N2" s="29"/>
      <c r="O2" s="29"/>
      <c r="P2" s="29"/>
      <c r="Q2" s="29"/>
    </row>
    <row r="4" spans="1:17" x14ac:dyDescent="0.3">
      <c r="B4" t="s">
        <v>194</v>
      </c>
    </row>
    <row r="5" spans="1:17" x14ac:dyDescent="0.3">
      <c r="A5" t="s">
        <v>184</v>
      </c>
      <c r="B5">
        <v>46.787892308126459</v>
      </c>
    </row>
    <row r="6" spans="1:17" x14ac:dyDescent="0.3">
      <c r="A6" t="s">
        <v>185</v>
      </c>
      <c r="B6">
        <v>32.628727357462537</v>
      </c>
    </row>
    <row r="7" spans="1:17" x14ac:dyDescent="0.3">
      <c r="A7" t="s">
        <v>186</v>
      </c>
      <c r="B7">
        <v>26.28125968255593</v>
      </c>
    </row>
    <row r="8" spans="1:17" x14ac:dyDescent="0.3">
      <c r="A8" t="s">
        <v>187</v>
      </c>
      <c r="B8">
        <v>24.387491960898728</v>
      </c>
    </row>
    <row r="9" spans="1:17" x14ac:dyDescent="0.3">
      <c r="A9" t="s">
        <v>195</v>
      </c>
      <c r="B9">
        <v>16.051394603721729</v>
      </c>
    </row>
    <row r="20" spans="1:2" x14ac:dyDescent="0.3">
      <c r="A20" s="9" t="s">
        <v>453</v>
      </c>
      <c r="B20" t="s">
        <v>574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68AE-BA76-4228-9CB6-1F6ADBCCA6C2}">
  <dimension ref="A2:T19"/>
  <sheetViews>
    <sheetView workbookViewId="0">
      <selection activeCell="C7" sqref="C7"/>
    </sheetView>
  </sheetViews>
  <sheetFormatPr defaultRowHeight="14.4" x14ac:dyDescent="0.3"/>
  <cols>
    <col min="1" max="1" width="17.44140625" bestFit="1" customWidth="1"/>
    <col min="3" max="3" width="12.6640625" bestFit="1" customWidth="1"/>
  </cols>
  <sheetData>
    <row r="2" spans="1:20" ht="23.4" x14ac:dyDescent="0.45">
      <c r="A2" s="14" t="s">
        <v>596</v>
      </c>
      <c r="B2" s="14"/>
      <c r="C2" s="14"/>
      <c r="D2" s="14"/>
      <c r="E2" s="14"/>
      <c r="F2" s="14"/>
      <c r="G2" s="7"/>
      <c r="H2" s="7"/>
      <c r="I2" s="7"/>
      <c r="J2" s="7"/>
      <c r="K2" s="7"/>
      <c r="L2" s="7"/>
      <c r="M2" s="45"/>
      <c r="N2" s="45"/>
      <c r="O2" s="45"/>
      <c r="P2" s="45"/>
      <c r="Q2" s="45"/>
      <c r="R2" s="7"/>
      <c r="S2" s="7"/>
      <c r="T2" s="7"/>
    </row>
    <row r="4" spans="1:20" x14ac:dyDescent="0.3">
      <c r="B4" t="s">
        <v>196</v>
      </c>
      <c r="C4" s="5" t="s">
        <v>193</v>
      </c>
      <c r="D4" t="s">
        <v>192</v>
      </c>
    </row>
    <row r="5" spans="1:20" x14ac:dyDescent="0.3">
      <c r="A5" t="s">
        <v>184</v>
      </c>
      <c r="B5" s="5">
        <v>57.3361242868326</v>
      </c>
      <c r="C5" s="5">
        <v>33.554211898122674</v>
      </c>
      <c r="D5" s="5">
        <v>9.1096638150447724</v>
      </c>
    </row>
    <row r="6" spans="1:20" x14ac:dyDescent="0.3">
      <c r="A6" t="s">
        <v>185</v>
      </c>
      <c r="B6" s="5">
        <v>58.139122273685196</v>
      </c>
      <c r="C6" s="5">
        <v>35.148769920909587</v>
      </c>
      <c r="D6" s="5">
        <v>6.712107805405207</v>
      </c>
    </row>
    <row r="7" spans="1:20" x14ac:dyDescent="0.3">
      <c r="A7" t="s">
        <v>186</v>
      </c>
      <c r="B7" s="5">
        <v>54.7846169765591</v>
      </c>
      <c r="C7" s="5">
        <v>38.001595168891164</v>
      </c>
      <c r="D7" s="5">
        <v>7.21378785454975</v>
      </c>
    </row>
    <row r="8" spans="1:20" x14ac:dyDescent="0.3">
      <c r="A8" t="s">
        <v>187</v>
      </c>
      <c r="B8" s="5">
        <v>43.19276148917546</v>
      </c>
      <c r="C8" s="5">
        <v>53.134042308959614</v>
      </c>
      <c r="D8" s="5">
        <v>3.6731962018648936</v>
      </c>
    </row>
    <row r="9" spans="1:20" x14ac:dyDescent="0.3">
      <c r="A9" t="s">
        <v>195</v>
      </c>
      <c r="B9" s="5">
        <v>42.82394794138618</v>
      </c>
      <c r="C9" s="5">
        <v>51.678035317721893</v>
      </c>
      <c r="D9" s="5">
        <v>5.4980167408919369</v>
      </c>
    </row>
    <row r="19" spans="1:2" x14ac:dyDescent="0.3">
      <c r="A19" s="9" t="s">
        <v>282</v>
      </c>
      <c r="B19" t="s">
        <v>574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21DE-4A6B-4BA4-9843-DE6AADE7180A}">
  <dimension ref="A2:K17"/>
  <sheetViews>
    <sheetView workbookViewId="0">
      <selection activeCell="B9" sqref="B9"/>
    </sheetView>
  </sheetViews>
  <sheetFormatPr defaultRowHeight="14.4" x14ac:dyDescent="0.3"/>
  <cols>
    <col min="2" max="2" width="20.44140625" customWidth="1"/>
    <col min="3" max="3" width="17.109375" customWidth="1"/>
    <col min="4" max="4" width="22.88671875" customWidth="1"/>
  </cols>
  <sheetData>
    <row r="2" spans="1:11" ht="23.4" x14ac:dyDescent="0.45">
      <c r="A2" s="14" t="s">
        <v>562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x14ac:dyDescent="0.3">
      <c r="B4" s="53" t="s">
        <v>248</v>
      </c>
      <c r="C4" s="53"/>
    </row>
    <row r="5" spans="1:11" x14ac:dyDescent="0.3">
      <c r="B5" t="s">
        <v>249</v>
      </c>
      <c r="C5" t="s">
        <v>250</v>
      </c>
      <c r="D5" t="s">
        <v>251</v>
      </c>
    </row>
    <row r="6" spans="1:11" x14ac:dyDescent="0.3">
      <c r="B6" s="52" t="s">
        <v>252</v>
      </c>
      <c r="C6" s="52"/>
      <c r="D6" s="52"/>
      <c r="E6" s="52"/>
    </row>
    <row r="7" spans="1:11" x14ac:dyDescent="0.3">
      <c r="A7" s="36">
        <v>1</v>
      </c>
      <c r="B7">
        <v>1.5</v>
      </c>
      <c r="C7">
        <v>0</v>
      </c>
      <c r="D7">
        <v>2.4</v>
      </c>
      <c r="E7">
        <v>3.9</v>
      </c>
    </row>
    <row r="8" spans="1:11" x14ac:dyDescent="0.3">
      <c r="A8" s="36">
        <v>2</v>
      </c>
      <c r="B8">
        <v>4</v>
      </c>
      <c r="C8">
        <v>2.8</v>
      </c>
      <c r="D8">
        <v>3.6</v>
      </c>
      <c r="E8">
        <v>10.4</v>
      </c>
    </row>
    <row r="9" spans="1:11" x14ac:dyDescent="0.3">
      <c r="A9" s="36">
        <v>3</v>
      </c>
      <c r="B9">
        <v>21.7</v>
      </c>
      <c r="C9">
        <v>1</v>
      </c>
      <c r="D9">
        <v>4.3</v>
      </c>
      <c r="E9">
        <v>27</v>
      </c>
    </row>
    <row r="10" spans="1:11" x14ac:dyDescent="0.3">
      <c r="A10" s="36">
        <v>4</v>
      </c>
      <c r="B10">
        <v>28.3</v>
      </c>
      <c r="C10">
        <v>0.7</v>
      </c>
      <c r="D10">
        <v>3</v>
      </c>
      <c r="E10">
        <v>32</v>
      </c>
    </row>
    <row r="11" spans="1:11" x14ac:dyDescent="0.3">
      <c r="A11" s="36">
        <v>5</v>
      </c>
      <c r="B11">
        <v>20.399999999999999</v>
      </c>
      <c r="C11">
        <v>0.4</v>
      </c>
      <c r="D11">
        <v>3</v>
      </c>
      <c r="E11">
        <v>23.799999999999997</v>
      </c>
    </row>
    <row r="12" spans="1:11" x14ac:dyDescent="0.3">
      <c r="A12" s="36">
        <v>6</v>
      </c>
      <c r="B12">
        <v>1.1000000000000001</v>
      </c>
      <c r="C12">
        <v>1</v>
      </c>
      <c r="D12">
        <v>0.7</v>
      </c>
      <c r="E12">
        <v>2.8</v>
      </c>
    </row>
    <row r="17" spans="1:2" x14ac:dyDescent="0.3">
      <c r="A17" s="9" t="s">
        <v>453</v>
      </c>
      <c r="B17" t="s">
        <v>559</v>
      </c>
    </row>
  </sheetData>
  <mergeCells count="2">
    <mergeCell ref="B6:E6"/>
    <mergeCell ref="B4:C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A8833-FBB4-488A-981F-4308196FFFE9}">
  <dimension ref="A2:M16"/>
  <sheetViews>
    <sheetView workbookViewId="0">
      <selection activeCell="A9" sqref="A9"/>
    </sheetView>
  </sheetViews>
  <sheetFormatPr defaultRowHeight="14.4" x14ac:dyDescent="0.3"/>
  <cols>
    <col min="1" max="1" width="33.88671875" customWidth="1"/>
    <col min="2" max="2" width="27.6640625" bestFit="1" customWidth="1"/>
    <col min="3" max="3" width="32.5546875" bestFit="1" customWidth="1"/>
    <col min="11" max="11" width="31" bestFit="1" customWidth="1"/>
    <col min="12" max="12" width="25.44140625" bestFit="1" customWidth="1"/>
    <col min="13" max="13" width="29.5546875" bestFit="1" customWidth="1"/>
  </cols>
  <sheetData>
    <row r="2" spans="1:13" ht="23.4" x14ac:dyDescent="0.45">
      <c r="A2" s="37" t="s">
        <v>563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9"/>
      <c r="M2" s="40"/>
    </row>
    <row r="4" spans="1:13" x14ac:dyDescent="0.3">
      <c r="B4" t="s">
        <v>0</v>
      </c>
      <c r="C4" t="s">
        <v>1</v>
      </c>
    </row>
    <row r="5" spans="1:13" x14ac:dyDescent="0.3">
      <c r="A5" t="s">
        <v>2</v>
      </c>
      <c r="B5">
        <v>440</v>
      </c>
      <c r="C5">
        <v>150</v>
      </c>
    </row>
    <row r="6" spans="1:13" x14ac:dyDescent="0.3">
      <c r="A6" t="s">
        <v>3</v>
      </c>
      <c r="B6">
        <v>490</v>
      </c>
      <c r="C6">
        <v>170</v>
      </c>
    </row>
    <row r="7" spans="1:13" x14ac:dyDescent="0.3">
      <c r="A7" t="s">
        <v>4</v>
      </c>
      <c r="B7">
        <v>400</v>
      </c>
      <c r="C7">
        <v>130</v>
      </c>
    </row>
    <row r="8" spans="1:13" x14ac:dyDescent="0.3">
      <c r="A8" t="s">
        <v>5</v>
      </c>
      <c r="B8">
        <v>397</v>
      </c>
      <c r="C8">
        <v>124</v>
      </c>
    </row>
    <row r="15" spans="1:13" x14ac:dyDescent="0.3">
      <c r="A15" s="9"/>
    </row>
    <row r="16" spans="1:13" x14ac:dyDescent="0.3">
      <c r="A16" s="9" t="s">
        <v>282</v>
      </c>
      <c r="B16" t="s">
        <v>560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9F09-68B7-48A2-84F2-84534F0B17ED}">
  <dimension ref="A2:K20"/>
  <sheetViews>
    <sheetView workbookViewId="0">
      <selection activeCell="B4" sqref="B4"/>
    </sheetView>
  </sheetViews>
  <sheetFormatPr defaultRowHeight="14.4" x14ac:dyDescent="0.3"/>
  <cols>
    <col min="3" max="3" width="13.5546875" bestFit="1" customWidth="1"/>
  </cols>
  <sheetData>
    <row r="2" spans="1:11" ht="23.4" x14ac:dyDescent="0.45">
      <c r="A2" s="14" t="s">
        <v>564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x14ac:dyDescent="0.3">
      <c r="B4" s="5" t="s">
        <v>164</v>
      </c>
      <c r="C4" s="5" t="s">
        <v>165</v>
      </c>
      <c r="D4" s="5" t="s">
        <v>166</v>
      </c>
    </row>
    <row r="5" spans="1:11" x14ac:dyDescent="0.3">
      <c r="A5" t="s">
        <v>167</v>
      </c>
      <c r="B5">
        <v>43.572007952058591</v>
      </c>
      <c r="C5">
        <v>33.6021021929947</v>
      </c>
      <c r="D5">
        <v>22.825889854946137</v>
      </c>
    </row>
    <row r="20" spans="1:2" x14ac:dyDescent="0.3">
      <c r="A20" s="9" t="s">
        <v>282</v>
      </c>
      <c r="B20" t="s">
        <v>565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2413C-A45E-4010-AC31-5B9B33640290}">
  <dimension ref="A2:O21"/>
  <sheetViews>
    <sheetView workbookViewId="0">
      <selection activeCell="A7" sqref="A7"/>
    </sheetView>
  </sheetViews>
  <sheetFormatPr defaultRowHeight="14.4" x14ac:dyDescent="0.3"/>
  <cols>
    <col min="3" max="3" width="13.5546875" bestFit="1" customWidth="1"/>
  </cols>
  <sheetData>
    <row r="2" spans="1:15" ht="23.4" x14ac:dyDescent="0.45">
      <c r="A2" s="14" t="s">
        <v>566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7"/>
      <c r="M2" s="7"/>
      <c r="N2" s="7"/>
      <c r="O2" s="7"/>
    </row>
    <row r="4" spans="1:15" x14ac:dyDescent="0.3">
      <c r="B4" t="s">
        <v>164</v>
      </c>
      <c r="C4" t="s">
        <v>165</v>
      </c>
      <c r="D4" t="s">
        <v>166</v>
      </c>
    </row>
    <row r="5" spans="1:15" x14ac:dyDescent="0.3">
      <c r="A5" t="s">
        <v>151</v>
      </c>
      <c r="B5">
        <v>45.311428577738987</v>
      </c>
      <c r="C5">
        <v>37.262275913627121</v>
      </c>
      <c r="D5">
        <v>17.42629550863391</v>
      </c>
    </row>
    <row r="6" spans="1:15" x14ac:dyDescent="0.3">
      <c r="A6" t="s">
        <v>152</v>
      </c>
      <c r="B6">
        <v>44.081769533311927</v>
      </c>
      <c r="C6">
        <v>36.484798630440224</v>
      </c>
      <c r="D6">
        <v>19.433431836247891</v>
      </c>
    </row>
    <row r="7" spans="1:15" x14ac:dyDescent="0.3">
      <c r="A7" t="s">
        <v>153</v>
      </c>
      <c r="B7">
        <v>46.215061591617911</v>
      </c>
      <c r="C7">
        <v>28.121254944877084</v>
      </c>
      <c r="D7">
        <v>25.663683463504945</v>
      </c>
    </row>
    <row r="8" spans="1:15" x14ac:dyDescent="0.3">
      <c r="A8" t="s">
        <v>154</v>
      </c>
      <c r="B8">
        <v>46.112585577410073</v>
      </c>
      <c r="C8">
        <v>29.621758702482516</v>
      </c>
      <c r="D8">
        <v>24.265655720107553</v>
      </c>
    </row>
    <row r="9" spans="1:15" x14ac:dyDescent="0.3">
      <c r="A9" t="s">
        <v>155</v>
      </c>
      <c r="B9">
        <v>41.841557851594452</v>
      </c>
      <c r="C9">
        <v>25.578190633156506</v>
      </c>
      <c r="D9">
        <v>32.580251515249095</v>
      </c>
    </row>
    <row r="21" spans="1:2" x14ac:dyDescent="0.3">
      <c r="A21" s="9" t="s">
        <v>282</v>
      </c>
      <c r="B21" t="s">
        <v>565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803D9-66B6-4B64-9466-49DAB072BB00}">
  <dimension ref="A2:V26"/>
  <sheetViews>
    <sheetView workbookViewId="0">
      <selection activeCell="A9" sqref="A9"/>
    </sheetView>
  </sheetViews>
  <sheetFormatPr defaultRowHeight="14.4" x14ac:dyDescent="0.3"/>
  <cols>
    <col min="2" max="2" width="20.5546875" customWidth="1"/>
    <col min="3" max="3" width="22.109375" customWidth="1"/>
  </cols>
  <sheetData>
    <row r="2" spans="1:22" ht="23.4" x14ac:dyDescent="0.45">
      <c r="A2" s="38" t="s">
        <v>567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7"/>
      <c r="P2" s="7"/>
      <c r="Q2" s="7"/>
      <c r="R2" s="7"/>
      <c r="S2" s="7"/>
      <c r="T2" s="7"/>
      <c r="U2" s="7"/>
      <c r="V2" s="7"/>
    </row>
    <row r="4" spans="1:22" x14ac:dyDescent="0.3">
      <c r="B4" t="s">
        <v>262</v>
      </c>
    </row>
    <row r="5" spans="1:22" x14ac:dyDescent="0.3">
      <c r="B5" s="17" t="s">
        <v>263</v>
      </c>
      <c r="C5" s="17" t="s">
        <v>264</v>
      </c>
    </row>
    <row r="6" spans="1:22" x14ac:dyDescent="0.3">
      <c r="A6" t="s">
        <v>265</v>
      </c>
      <c r="B6" s="18">
        <v>9.3403849858150334</v>
      </c>
      <c r="C6" s="19">
        <v>10.514515223257231</v>
      </c>
    </row>
    <row r="7" spans="1:22" x14ac:dyDescent="0.3">
      <c r="A7" t="s">
        <v>266</v>
      </c>
      <c r="B7" s="18">
        <v>14.94031466877119</v>
      </c>
      <c r="C7" s="19">
        <v>9.2373146547228089</v>
      </c>
    </row>
    <row r="8" spans="1:22" x14ac:dyDescent="0.3">
      <c r="A8" t="s">
        <v>267</v>
      </c>
      <c r="B8" s="18">
        <v>10.829666311964557</v>
      </c>
      <c r="C8" s="19">
        <v>7.8820406972027381</v>
      </c>
    </row>
    <row r="9" spans="1:22" x14ac:dyDescent="0.3">
      <c r="A9" t="s">
        <v>268</v>
      </c>
      <c r="B9" s="18">
        <v>3.9722584300971904</v>
      </c>
      <c r="C9" s="19">
        <v>6.5773405948960457</v>
      </c>
    </row>
    <row r="10" spans="1:22" x14ac:dyDescent="0.3">
      <c r="A10" t="s">
        <v>269</v>
      </c>
      <c r="B10" s="18">
        <v>6.8676936196633385</v>
      </c>
      <c r="C10" s="19">
        <v>5.7985032246100801</v>
      </c>
    </row>
    <row r="11" spans="1:22" x14ac:dyDescent="0.3">
      <c r="A11" t="s">
        <v>270</v>
      </c>
      <c r="B11" s="18">
        <v>6.9019170745117542</v>
      </c>
      <c r="C11" s="19">
        <v>4.297302622359755</v>
      </c>
    </row>
    <row r="12" spans="1:22" x14ac:dyDescent="0.3">
      <c r="A12" t="s">
        <v>271</v>
      </c>
      <c r="B12" s="18">
        <v>1.8301132740251458</v>
      </c>
      <c r="C12" s="19">
        <v>4.0009187583697097</v>
      </c>
    </row>
    <row r="13" spans="1:22" x14ac:dyDescent="0.3">
      <c r="A13" t="s">
        <v>272</v>
      </c>
      <c r="B13" s="18">
        <v>2.7112269763110106</v>
      </c>
      <c r="C13" s="19">
        <v>3.6469017718760899</v>
      </c>
    </row>
    <row r="14" spans="1:22" x14ac:dyDescent="0.3">
      <c r="A14" t="s">
        <v>273</v>
      </c>
      <c r="B14" s="18">
        <v>2.0633190018720042</v>
      </c>
      <c r="C14" s="19">
        <v>2.3128056162266213</v>
      </c>
    </row>
    <row r="15" spans="1:22" x14ac:dyDescent="0.3">
      <c r="A15" t="s">
        <v>274</v>
      </c>
      <c r="B15" s="18">
        <v>3.8115204003583174</v>
      </c>
      <c r="C15" s="19">
        <v>2.0863822519484101</v>
      </c>
    </row>
    <row r="16" spans="1:22" x14ac:dyDescent="0.3">
      <c r="A16" t="s">
        <v>275</v>
      </c>
      <c r="B16" s="18">
        <v>2.2234959913674608</v>
      </c>
      <c r="C16" s="19">
        <v>2.005569445805373</v>
      </c>
    </row>
    <row r="17" spans="1:3" x14ac:dyDescent="0.3">
      <c r="A17" t="s">
        <v>276</v>
      </c>
      <c r="B17" s="18">
        <v>2.2894182199689186</v>
      </c>
      <c r="C17" s="19">
        <v>1.8303521099307034</v>
      </c>
    </row>
    <row r="18" spans="1:3" x14ac:dyDescent="0.3">
      <c r="A18" t="s">
        <v>277</v>
      </c>
      <c r="B18" s="18">
        <v>1.8830380703207841</v>
      </c>
      <c r="C18" s="19">
        <v>1.7936860649010071</v>
      </c>
    </row>
    <row r="19" spans="1:3" x14ac:dyDescent="0.3">
      <c r="A19" t="s">
        <v>278</v>
      </c>
      <c r="B19" s="18">
        <v>1.0050100893737108</v>
      </c>
      <c r="C19" s="19">
        <v>1.389622034185819</v>
      </c>
    </row>
    <row r="20" spans="1:3" x14ac:dyDescent="0.3">
      <c r="A20" t="s">
        <v>279</v>
      </c>
      <c r="B20" s="18">
        <v>0.91580469067046177</v>
      </c>
      <c r="C20" s="19">
        <v>1.3692871299021079</v>
      </c>
    </row>
    <row r="21" spans="1:3" x14ac:dyDescent="0.3">
      <c r="A21" t="s">
        <v>280</v>
      </c>
      <c r="B21" s="18">
        <v>1.0871089783270154</v>
      </c>
      <c r="C21" s="19">
        <v>1.3118647317952559</v>
      </c>
    </row>
    <row r="22" spans="1:3" x14ac:dyDescent="0.3">
      <c r="A22" t="s">
        <v>281</v>
      </c>
      <c r="B22" s="18">
        <v>1.5189229523433716</v>
      </c>
      <c r="C22" s="19">
        <v>1.3030143071329154</v>
      </c>
    </row>
    <row r="24" spans="1:3" x14ac:dyDescent="0.3">
      <c r="C24" s="18"/>
    </row>
    <row r="26" spans="1:3" x14ac:dyDescent="0.3">
      <c r="A26" s="9" t="s">
        <v>282</v>
      </c>
      <c r="B26" t="s">
        <v>568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64F1-6B93-4D94-A665-FFD0E3C86B5B}">
  <dimension ref="A1:K52"/>
  <sheetViews>
    <sheetView workbookViewId="0">
      <selection activeCell="E37" sqref="E37"/>
    </sheetView>
  </sheetViews>
  <sheetFormatPr defaultRowHeight="14.4" x14ac:dyDescent="0.3"/>
  <cols>
    <col min="1" max="1" width="16.109375" bestFit="1" customWidth="1"/>
    <col min="2" max="2" width="13.5546875" bestFit="1" customWidth="1"/>
    <col min="3" max="3" width="12.44140625" bestFit="1" customWidth="1"/>
    <col min="4" max="4" width="11.33203125" bestFit="1" customWidth="1"/>
  </cols>
  <sheetData>
    <row r="1" spans="1:11" ht="14.25" customHeight="1" x14ac:dyDescent="0.3"/>
    <row r="2" spans="1:11" ht="23.4" x14ac:dyDescent="0.45">
      <c r="A2" s="14" t="s">
        <v>569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x14ac:dyDescent="0.3">
      <c r="B4" s="20" t="s">
        <v>285</v>
      </c>
      <c r="C4" s="20" t="s">
        <v>286</v>
      </c>
      <c r="D4" s="9" t="s">
        <v>287</v>
      </c>
    </row>
    <row r="5" spans="1:11" x14ac:dyDescent="0.3">
      <c r="A5" t="s">
        <v>288</v>
      </c>
      <c r="B5" s="18">
        <v>1.7065269043895455</v>
      </c>
      <c r="C5" s="18">
        <v>0.4148054636001921</v>
      </c>
      <c r="D5" s="18">
        <v>2.1213323679897376</v>
      </c>
    </row>
    <row r="6" spans="1:11" x14ac:dyDescent="0.3">
      <c r="A6" t="s">
        <v>289</v>
      </c>
      <c r="B6" s="18">
        <v>1.3086922564756416</v>
      </c>
      <c r="C6" s="18">
        <v>0.40309717671887574</v>
      </c>
      <c r="D6" s="18">
        <v>1.7117894331945174</v>
      </c>
    </row>
    <row r="7" spans="1:11" x14ac:dyDescent="0.3">
      <c r="A7" t="s">
        <v>290</v>
      </c>
      <c r="B7" s="18">
        <v>0.70390349004063513</v>
      </c>
      <c r="C7" s="18">
        <v>0.75695584188492271</v>
      </c>
      <c r="D7" s="18">
        <v>1.4608593319255578</v>
      </c>
    </row>
    <row r="8" spans="1:11" x14ac:dyDescent="0.3">
      <c r="A8" t="s">
        <v>291</v>
      </c>
      <c r="B8" s="18">
        <v>0.68570325800209486</v>
      </c>
      <c r="C8" s="18">
        <v>0.44157812586864009</v>
      </c>
      <c r="D8" s="18">
        <v>1.127281383870735</v>
      </c>
    </row>
    <row r="9" spans="1:11" x14ac:dyDescent="0.3">
      <c r="A9" t="s">
        <v>292</v>
      </c>
      <c r="B9" s="18">
        <v>0.7840538904399319</v>
      </c>
      <c r="C9" s="18">
        <v>0.31581314452724335</v>
      </c>
      <c r="D9" s="18">
        <v>1.0998670349671753</v>
      </c>
    </row>
    <row r="10" spans="1:11" x14ac:dyDescent="0.3">
      <c r="A10" t="s">
        <v>293</v>
      </c>
      <c r="B10" s="18">
        <v>0.75399920371349549</v>
      </c>
      <c r="C10" s="18">
        <v>1.4293790686477079E-2</v>
      </c>
      <c r="D10" s="18">
        <v>0.76829299439997256</v>
      </c>
    </row>
    <row r="11" spans="1:11" x14ac:dyDescent="0.3">
      <c r="A11" t="s">
        <v>294</v>
      </c>
      <c r="B11" s="18">
        <v>0.68351650791150842</v>
      </c>
      <c r="C11" s="18">
        <v>1.0683947625517916E-2</v>
      </c>
      <c r="D11" s="18">
        <v>0.69420045553702625</v>
      </c>
    </row>
    <row r="12" spans="1:11" x14ac:dyDescent="0.3">
      <c r="A12" t="s">
        <v>295</v>
      </c>
      <c r="B12" s="18">
        <v>0.41930112094365046</v>
      </c>
      <c r="C12" s="18">
        <v>0.19421127267855004</v>
      </c>
      <c r="D12" s="18">
        <v>0.61351239362220045</v>
      </c>
    </row>
    <row r="13" spans="1:11" x14ac:dyDescent="0.3">
      <c r="A13" t="s">
        <v>265</v>
      </c>
      <c r="B13" s="18">
        <v>0.32726500264224528</v>
      </c>
      <c r="C13" s="18">
        <v>0.28377338117954992</v>
      </c>
      <c r="D13" s="18">
        <v>0.61103838382179521</v>
      </c>
    </row>
    <row r="14" spans="1:11" x14ac:dyDescent="0.3">
      <c r="A14" t="s">
        <v>296</v>
      </c>
      <c r="B14" s="18">
        <v>0.31876401791199871</v>
      </c>
      <c r="C14" s="18">
        <v>0.25123218043306522</v>
      </c>
      <c r="D14" s="18">
        <v>0.56999619834506399</v>
      </c>
    </row>
    <row r="15" spans="1:11" x14ac:dyDescent="0.3">
      <c r="A15" t="s">
        <v>297</v>
      </c>
      <c r="B15" s="18">
        <v>0.42276693016718386</v>
      </c>
      <c r="C15" s="18">
        <v>0.14510480795803291</v>
      </c>
      <c r="D15" s="18">
        <v>0.56787173812521663</v>
      </c>
    </row>
    <row r="16" spans="1:11" x14ac:dyDescent="0.3">
      <c r="A16" t="s">
        <v>298</v>
      </c>
      <c r="B16" s="18">
        <v>0.46984831444218839</v>
      </c>
      <c r="C16" s="18">
        <v>5.6216747381860312E-2</v>
      </c>
      <c r="D16" s="18">
        <v>0.52606506182404866</v>
      </c>
    </row>
    <row r="17" spans="1:4" x14ac:dyDescent="0.3">
      <c r="A17" t="s">
        <v>299</v>
      </c>
      <c r="B17" s="18">
        <v>0.18944693452377792</v>
      </c>
      <c r="C17" s="18">
        <v>0.15025595001581182</v>
      </c>
      <c r="D17" s="18">
        <v>0.33970288453958974</v>
      </c>
    </row>
    <row r="18" spans="1:4" x14ac:dyDescent="0.3">
      <c r="A18" t="s">
        <v>300</v>
      </c>
      <c r="B18" s="18">
        <v>0.25086439852065101</v>
      </c>
      <c r="C18" s="18">
        <v>2.1841261844590652E-2</v>
      </c>
      <c r="D18" s="18">
        <v>0.27270566036524163</v>
      </c>
    </row>
    <row r="19" spans="1:4" x14ac:dyDescent="0.3">
      <c r="A19" t="s">
        <v>301</v>
      </c>
      <c r="B19" s="18">
        <v>0.50111636071299603</v>
      </c>
      <c r="C19" s="18">
        <v>-0.26690767408083582</v>
      </c>
      <c r="D19" s="18">
        <v>0.23420868663216018</v>
      </c>
    </row>
    <row r="20" spans="1:4" x14ac:dyDescent="0.3">
      <c r="A20" t="s">
        <v>7</v>
      </c>
      <c r="B20" s="18">
        <v>0.33500344222183515</v>
      </c>
      <c r="C20" s="18">
        <v>-0.1312150319745872</v>
      </c>
      <c r="D20" s="18">
        <v>0.20378841024724795</v>
      </c>
    </row>
    <row r="21" spans="1:4" x14ac:dyDescent="0.3">
      <c r="A21" t="s">
        <v>302</v>
      </c>
      <c r="B21" s="18">
        <v>0.20591733513584243</v>
      </c>
      <c r="C21" s="18">
        <v>-4.9804361862918714E-2</v>
      </c>
      <c r="D21" s="18">
        <v>0.1561129732729237</v>
      </c>
    </row>
    <row r="22" spans="1:4" x14ac:dyDescent="0.3">
      <c r="A22" t="s">
        <v>303</v>
      </c>
      <c r="B22" s="18">
        <v>0.10870535916955079</v>
      </c>
      <c r="C22" s="18">
        <v>3.2416110698846139E-2</v>
      </c>
      <c r="D22" s="18">
        <v>0.14112146986839691</v>
      </c>
    </row>
    <row r="23" spans="1:4" x14ac:dyDescent="0.3">
      <c r="A23" t="s">
        <v>304</v>
      </c>
      <c r="B23" s="18">
        <v>0.24152699067302671</v>
      </c>
      <c r="C23" s="18">
        <v>-0.25690595365720087</v>
      </c>
      <c r="D23" s="18">
        <v>-1.5378962984174179E-2</v>
      </c>
    </row>
    <row r="24" spans="1:4" x14ac:dyDescent="0.3">
      <c r="A24" t="s">
        <v>305</v>
      </c>
      <c r="B24" s="18">
        <v>0.29283178286768535</v>
      </c>
      <c r="C24" s="18">
        <v>-0.34541636055776553</v>
      </c>
      <c r="D24" s="18">
        <v>-5.2584577690080195E-2</v>
      </c>
    </row>
    <row r="25" spans="1:4" x14ac:dyDescent="0.3">
      <c r="A25" t="s">
        <v>306</v>
      </c>
      <c r="B25" s="18">
        <v>7.1499265190778191E-2</v>
      </c>
      <c r="C25" s="18">
        <v>-0.17282677093818188</v>
      </c>
      <c r="D25" s="18">
        <v>-0.10132750574740369</v>
      </c>
    </row>
    <row r="26" spans="1:4" x14ac:dyDescent="0.3">
      <c r="A26" t="s">
        <v>307</v>
      </c>
      <c r="B26" s="18">
        <v>-1.1049662621021117E-13</v>
      </c>
      <c r="C26" s="18">
        <v>-0.14202547471570831</v>
      </c>
      <c r="D26" s="18">
        <v>-0.14202547471581878</v>
      </c>
    </row>
    <row r="27" spans="1:4" x14ac:dyDescent="0.3">
      <c r="A27" t="s">
        <v>308</v>
      </c>
      <c r="B27" s="18">
        <v>9.7413073427019027E-3</v>
      </c>
      <c r="C27" s="18">
        <v>-0.25515498670888836</v>
      </c>
      <c r="D27" s="18">
        <v>-0.24541367936618647</v>
      </c>
    </row>
    <row r="28" spans="1:4" x14ac:dyDescent="0.3">
      <c r="A28" t="s">
        <v>309</v>
      </c>
      <c r="B28" s="18">
        <v>-0.1124418870101255</v>
      </c>
      <c r="C28" s="18">
        <v>-0.30031026293762708</v>
      </c>
      <c r="D28" s="18">
        <v>-0.41275214994775256</v>
      </c>
    </row>
    <row r="29" spans="1:4" x14ac:dyDescent="0.3">
      <c r="A29" t="s">
        <v>310</v>
      </c>
      <c r="B29" s="18">
        <v>-0.19897592525549593</v>
      </c>
      <c r="C29" s="18">
        <v>-0.3750927394445453</v>
      </c>
      <c r="D29" s="18">
        <v>-0.57406866470004125</v>
      </c>
    </row>
    <row r="30" spans="1:4" x14ac:dyDescent="0.3">
      <c r="A30" t="s">
        <v>311</v>
      </c>
      <c r="B30" s="18">
        <v>-0.28226084732644724</v>
      </c>
      <c r="C30" s="18">
        <v>-0.32883118541487522</v>
      </c>
      <c r="D30" s="18">
        <v>-0.6110920327413224</v>
      </c>
    </row>
    <row r="31" spans="1:4" x14ac:dyDescent="0.3">
      <c r="A31" t="s">
        <v>312</v>
      </c>
      <c r="B31" s="18">
        <v>-0.15892134763061469</v>
      </c>
      <c r="C31" s="18">
        <v>-0.45824762056325452</v>
      </c>
      <c r="D31" s="18">
        <v>-0.61716896819386924</v>
      </c>
    </row>
    <row r="32" spans="1:4" x14ac:dyDescent="0.3">
      <c r="A32" t="s">
        <v>313</v>
      </c>
      <c r="B32" s="18">
        <v>-0.40271987936056214</v>
      </c>
      <c r="C32" s="18">
        <v>-0.24885598267714143</v>
      </c>
      <c r="D32" s="18">
        <v>-0.65157586203770357</v>
      </c>
    </row>
    <row r="33" spans="1:4" x14ac:dyDescent="0.3">
      <c r="A33" t="s">
        <v>314</v>
      </c>
      <c r="B33" s="18">
        <v>-0.12077263099852574</v>
      </c>
      <c r="C33" s="18">
        <v>-0.54314219605573055</v>
      </c>
      <c r="D33" s="18">
        <v>-0.66391482705425631</v>
      </c>
    </row>
    <row r="34" spans="1:4" x14ac:dyDescent="0.3">
      <c r="A34" t="s">
        <v>315</v>
      </c>
      <c r="B34" s="18">
        <v>-0.27772341446787896</v>
      </c>
      <c r="C34" s="18">
        <v>-0.44417699598735216</v>
      </c>
      <c r="D34" s="18">
        <v>-0.72190041045523112</v>
      </c>
    </row>
    <row r="35" spans="1:4" x14ac:dyDescent="0.3">
      <c r="A35" t="s">
        <v>316</v>
      </c>
      <c r="B35" s="18">
        <v>-0.383820308612702</v>
      </c>
      <c r="C35" s="18">
        <v>-0.50047204395069433</v>
      </c>
      <c r="D35" s="18">
        <v>-0.88429235256339644</v>
      </c>
    </row>
    <row r="36" spans="1:4" x14ac:dyDescent="0.3">
      <c r="A36" t="s">
        <v>6</v>
      </c>
      <c r="B36" s="18">
        <v>-0.46043266612336542</v>
      </c>
      <c r="C36" s="18">
        <v>-0.50215924203139317</v>
      </c>
      <c r="D36" s="18">
        <v>-0.9625919081547587</v>
      </c>
    </row>
    <row r="37" spans="1:4" x14ac:dyDescent="0.3">
      <c r="A37" t="s">
        <v>9</v>
      </c>
      <c r="B37" s="18">
        <v>-0.41103888089599455</v>
      </c>
      <c r="C37" s="18">
        <v>-0.71110944059887493</v>
      </c>
      <c r="D37" s="18">
        <v>-1.1221483214948695</v>
      </c>
    </row>
    <row r="38" spans="1:4" x14ac:dyDescent="0.3">
      <c r="A38" t="s">
        <v>317</v>
      </c>
      <c r="B38" s="18">
        <v>-0.54223145752041257</v>
      </c>
      <c r="C38" s="18">
        <v>-0.82731980728657939</v>
      </c>
      <c r="D38" s="18">
        <v>-1.3695512648069916</v>
      </c>
    </row>
    <row r="39" spans="1:4" x14ac:dyDescent="0.3">
      <c r="A39" t="s">
        <v>318</v>
      </c>
      <c r="B39" s="18">
        <v>-0.71827129700419301</v>
      </c>
      <c r="C39" s="18">
        <v>-0.83684440617799971</v>
      </c>
      <c r="D39" s="18">
        <v>-1.5551157031821927</v>
      </c>
    </row>
    <row r="40" spans="1:4" x14ac:dyDescent="0.3">
      <c r="A40" t="s">
        <v>8</v>
      </c>
      <c r="B40" s="18">
        <v>-0.98159527894541754</v>
      </c>
      <c r="C40" s="18">
        <v>-0.73300070247493898</v>
      </c>
      <c r="D40" s="18">
        <v>-1.7145959814203564</v>
      </c>
    </row>
    <row r="41" spans="1:4" x14ac:dyDescent="0.3">
      <c r="A41" t="s">
        <v>319</v>
      </c>
      <c r="B41" s="18">
        <v>-0.91733533718645088</v>
      </c>
      <c r="C41" s="18">
        <v>-1.0181897431570439</v>
      </c>
      <c r="D41" s="18">
        <v>-1.9355250803434947</v>
      </c>
    </row>
    <row r="42" spans="1:4" x14ac:dyDescent="0.3">
      <c r="A42" t="s">
        <v>320</v>
      </c>
      <c r="B42" s="18">
        <v>-0.90444341475205292</v>
      </c>
      <c r="C42" s="18">
        <v>-1.4754483904355169</v>
      </c>
      <c r="D42" s="18">
        <v>-2.3798918051875697</v>
      </c>
    </row>
    <row r="43" spans="1:4" x14ac:dyDescent="0.3">
      <c r="A43" t="s">
        <v>321</v>
      </c>
      <c r="B43" s="18">
        <v>-1.5488992852621306</v>
      </c>
      <c r="C43" s="18">
        <v>-1.2555386318083286</v>
      </c>
      <c r="D43" s="18">
        <v>-2.8044379170704592</v>
      </c>
    </row>
    <row r="44" spans="1:4" x14ac:dyDescent="0.3">
      <c r="A44" t="s">
        <v>322</v>
      </c>
      <c r="B44" s="18">
        <v>-1.9081946070489</v>
      </c>
      <c r="C44" s="18">
        <v>-0.96252144529872652</v>
      </c>
      <c r="D44" s="18">
        <v>-2.8707160523476265</v>
      </c>
    </row>
    <row r="45" spans="1:4" x14ac:dyDescent="0.3">
      <c r="A45" t="s">
        <v>323</v>
      </c>
      <c r="B45" s="18">
        <v>-1.9411850015619836</v>
      </c>
      <c r="C45" s="18">
        <v>-1.212125342981544</v>
      </c>
      <c r="D45" s="18">
        <v>-3.1533103445435278</v>
      </c>
    </row>
    <row r="46" spans="1:4" x14ac:dyDescent="0.3">
      <c r="A46" t="s">
        <v>324</v>
      </c>
      <c r="B46" s="18">
        <v>-1.2855564075265917</v>
      </c>
      <c r="C46" s="18">
        <v>-1.9279899763192194</v>
      </c>
      <c r="D46" s="18">
        <v>-3.2135463838458111</v>
      </c>
    </row>
    <row r="47" spans="1:4" x14ac:dyDescent="0.3">
      <c r="A47" t="s">
        <v>325</v>
      </c>
      <c r="B47" s="18">
        <v>-2.3907178708655765</v>
      </c>
      <c r="C47" s="18">
        <v>-2.2844455879831527</v>
      </c>
      <c r="D47" s="18">
        <v>-4.6751634588487292</v>
      </c>
    </row>
    <row r="48" spans="1:4" x14ac:dyDescent="0.3">
      <c r="A48" t="s">
        <v>326</v>
      </c>
      <c r="B48" s="18">
        <v>-4.8022970536556633</v>
      </c>
      <c r="C48" s="18">
        <v>-3.0790027560626836</v>
      </c>
      <c r="D48" s="18">
        <v>-7.8812998097183469</v>
      </c>
    </row>
    <row r="52" spans="1:2" x14ac:dyDescent="0.3">
      <c r="A52" s="9" t="s">
        <v>282</v>
      </c>
      <c r="B52" t="s">
        <v>570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832D5-D610-45A9-BF06-6EF55C3FF031}">
  <dimension ref="A2:K65"/>
  <sheetViews>
    <sheetView workbookViewId="0">
      <selection activeCell="E7" sqref="E7"/>
    </sheetView>
  </sheetViews>
  <sheetFormatPr defaultRowHeight="14.4" x14ac:dyDescent="0.3"/>
  <cols>
    <col min="1" max="1" width="79.6640625" bestFit="1" customWidth="1"/>
    <col min="2" max="2" width="13.109375" bestFit="1" customWidth="1"/>
    <col min="3" max="3" width="7.5546875" bestFit="1" customWidth="1"/>
    <col min="4" max="4" width="13.5546875" bestFit="1" customWidth="1"/>
    <col min="5" max="5" width="21" bestFit="1" customWidth="1"/>
    <col min="7" max="7" width="33.88671875" bestFit="1" customWidth="1"/>
    <col min="8" max="8" width="13.109375" bestFit="1" customWidth="1"/>
  </cols>
  <sheetData>
    <row r="2" spans="1:11" ht="23.4" x14ac:dyDescent="0.45">
      <c r="A2" s="14" t="s">
        <v>571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x14ac:dyDescent="0.3">
      <c r="A4" t="s">
        <v>327</v>
      </c>
      <c r="G4" s="21"/>
      <c r="H4" t="s">
        <v>328</v>
      </c>
    </row>
    <row r="5" spans="1:11" x14ac:dyDescent="0.3">
      <c r="G5" s="22"/>
      <c r="H5" t="s">
        <v>329</v>
      </c>
    </row>
    <row r="6" spans="1:11" x14ac:dyDescent="0.3">
      <c r="A6" s="23" t="s">
        <v>330</v>
      </c>
      <c r="B6" s="9" t="s">
        <v>331</v>
      </c>
      <c r="C6" s="9" t="s">
        <v>246</v>
      </c>
      <c r="D6" s="9" t="s">
        <v>332</v>
      </c>
      <c r="E6" s="9" t="s">
        <v>333</v>
      </c>
      <c r="F6" s="9"/>
      <c r="G6" s="9" t="s">
        <v>334</v>
      </c>
      <c r="H6" s="9" t="s">
        <v>331</v>
      </c>
      <c r="I6" s="9"/>
      <c r="J6" s="9"/>
    </row>
    <row r="7" spans="1:11" x14ac:dyDescent="0.3">
      <c r="A7" t="s">
        <v>335</v>
      </c>
      <c r="B7" s="24">
        <v>2.4860258905728241</v>
      </c>
      <c r="C7" s="24">
        <v>12404.485912000069</v>
      </c>
      <c r="D7" s="25">
        <f t="shared" ref="D7:D38" si="0">B7*(C7/SUM($C$4:$C$58))</f>
        <v>6.0582973916440734E-2</v>
      </c>
      <c r="E7">
        <f>(D7*(-1)/SUM($D$4:$D$58))*100</f>
        <v>7.0003116714513451</v>
      </c>
      <c r="G7" t="s">
        <v>335</v>
      </c>
      <c r="H7" s="26">
        <v>2.9264619591163621</v>
      </c>
      <c r="I7" s="24"/>
    </row>
    <row r="8" spans="1:11" x14ac:dyDescent="0.3">
      <c r="A8" s="27" t="s">
        <v>336</v>
      </c>
      <c r="B8" s="24">
        <v>3.7315392458181011</v>
      </c>
      <c r="C8" s="24">
        <v>6588.0540179999871</v>
      </c>
      <c r="D8" s="25">
        <f t="shared" si="0"/>
        <v>4.8296019244339614E-2</v>
      </c>
      <c r="E8">
        <f t="shared" ref="E8:E61" si="1">(D8*(-1)/SUM($D$4:$D$58))*100</f>
        <v>5.5805643953216491</v>
      </c>
      <c r="G8" s="27" t="s">
        <v>336</v>
      </c>
      <c r="H8" s="26">
        <v>2.3329403289156851</v>
      </c>
      <c r="I8" s="24"/>
    </row>
    <row r="9" spans="1:11" x14ac:dyDescent="0.3">
      <c r="A9" s="27" t="s">
        <v>337</v>
      </c>
      <c r="B9" s="24">
        <v>2.1471582451614104</v>
      </c>
      <c r="C9" s="24">
        <v>8051.1737670000084</v>
      </c>
      <c r="D9" s="25">
        <f t="shared" si="0"/>
        <v>3.3961700202510721E-2</v>
      </c>
      <c r="E9">
        <f t="shared" si="1"/>
        <v>3.9242458885870213</v>
      </c>
      <c r="G9" s="27" t="s">
        <v>337</v>
      </c>
      <c r="H9" s="26">
        <v>1.6405207153851971</v>
      </c>
      <c r="I9" s="24"/>
    </row>
    <row r="10" spans="1:11" x14ac:dyDescent="0.3">
      <c r="A10" s="27" t="s">
        <v>338</v>
      </c>
      <c r="B10" s="24">
        <v>1.8046020138696737</v>
      </c>
      <c r="C10" s="24">
        <v>8665.0452070000028</v>
      </c>
      <c r="D10" s="25">
        <f t="shared" si="0"/>
        <v>3.071980406434999E-2</v>
      </c>
      <c r="E10">
        <f t="shared" si="1"/>
        <v>3.5496475170230775</v>
      </c>
      <c r="G10" s="27" t="s">
        <v>338</v>
      </c>
      <c r="H10" s="26">
        <v>1.4839208472965322</v>
      </c>
      <c r="I10" s="24"/>
    </row>
    <row r="11" spans="1:11" x14ac:dyDescent="0.3">
      <c r="A11" s="27" t="s">
        <v>339</v>
      </c>
      <c r="B11" s="24">
        <v>1.5172075450482454</v>
      </c>
      <c r="C11" s="24">
        <v>10156.003312000021</v>
      </c>
      <c r="D11" s="25">
        <f t="shared" si="0"/>
        <v>3.0271503972153533E-2</v>
      </c>
      <c r="E11">
        <f t="shared" si="1"/>
        <v>3.4978468184960616</v>
      </c>
      <c r="G11" s="27" t="s">
        <v>340</v>
      </c>
      <c r="H11" s="26">
        <v>1.4622657009530928</v>
      </c>
      <c r="I11" s="24"/>
    </row>
    <row r="12" spans="1:11" x14ac:dyDescent="0.3">
      <c r="A12" s="27" t="s">
        <v>341</v>
      </c>
      <c r="B12" s="24">
        <v>0.71543572215804052</v>
      </c>
      <c r="C12" s="24">
        <v>13971.64259400005</v>
      </c>
      <c r="D12" s="25">
        <f t="shared" si="0"/>
        <v>1.9637412335466311E-2</v>
      </c>
      <c r="E12">
        <f t="shared" si="1"/>
        <v>2.2690864756601519</v>
      </c>
      <c r="G12" s="27" t="s">
        <v>342</v>
      </c>
      <c r="H12" s="28">
        <v>-10.850576302805944</v>
      </c>
      <c r="I12" s="24"/>
    </row>
    <row r="13" spans="1:11" x14ac:dyDescent="0.3">
      <c r="A13" s="27" t="s">
        <v>343</v>
      </c>
      <c r="B13" s="24">
        <v>0.19422243832108674</v>
      </c>
      <c r="C13" s="24">
        <v>25922.862965999931</v>
      </c>
      <c r="D13" s="25">
        <f t="shared" si="0"/>
        <v>9.8911898333493703E-3</v>
      </c>
      <c r="E13">
        <f t="shared" si="1"/>
        <v>1.1429186644161431</v>
      </c>
      <c r="G13" s="27" t="s">
        <v>344</v>
      </c>
      <c r="H13" s="28">
        <v>-12.981737656287192</v>
      </c>
      <c r="I13" s="24"/>
    </row>
    <row r="14" spans="1:11" x14ac:dyDescent="0.3">
      <c r="A14" s="27" t="s">
        <v>345</v>
      </c>
      <c r="B14" s="24">
        <v>1.1033399143069318</v>
      </c>
      <c r="C14" s="24">
        <v>4455.5645679999961</v>
      </c>
      <c r="D14" s="25">
        <f t="shared" si="0"/>
        <v>9.6578007657387617E-3</v>
      </c>
      <c r="E14">
        <f t="shared" si="1"/>
        <v>1.1159507539890798</v>
      </c>
      <c r="G14" s="27" t="s">
        <v>346</v>
      </c>
      <c r="H14" s="28">
        <v>-14.100546683904236</v>
      </c>
      <c r="I14" s="24"/>
    </row>
    <row r="15" spans="1:11" x14ac:dyDescent="0.3">
      <c r="A15" s="27" t="s">
        <v>347</v>
      </c>
      <c r="B15" s="24">
        <v>2.3131727798286352</v>
      </c>
      <c r="C15" s="24">
        <v>2050.5804409999992</v>
      </c>
      <c r="D15" s="25">
        <f t="shared" si="0"/>
        <v>9.3186082503756758E-3</v>
      </c>
      <c r="E15">
        <f t="shared" si="1"/>
        <v>1.0767573441799125</v>
      </c>
      <c r="G15" s="27" t="s">
        <v>348</v>
      </c>
      <c r="H15" s="28">
        <v>-20.08822732361806</v>
      </c>
      <c r="I15" s="24"/>
    </row>
    <row r="16" spans="1:11" x14ac:dyDescent="0.3">
      <c r="A16" s="27" t="s">
        <v>349</v>
      </c>
      <c r="B16" s="24">
        <v>1.0774770342059399</v>
      </c>
      <c r="C16" s="24">
        <v>4211.2651489999926</v>
      </c>
      <c r="D16" s="25">
        <f t="shared" si="0"/>
        <v>8.9142904276411205E-3</v>
      </c>
      <c r="E16">
        <f t="shared" si="1"/>
        <v>1.0300387598897409</v>
      </c>
      <c r="G16" s="27" t="s">
        <v>350</v>
      </c>
      <c r="H16" s="28">
        <v>-24.006487911299804</v>
      </c>
      <c r="I16" s="24"/>
    </row>
    <row r="17" spans="1:5" x14ac:dyDescent="0.3">
      <c r="A17" s="27" t="s">
        <v>351</v>
      </c>
      <c r="B17" s="24">
        <v>1.2899907885104582</v>
      </c>
      <c r="C17" s="24">
        <v>3200.697135999998</v>
      </c>
      <c r="D17" s="25">
        <f t="shared" si="0"/>
        <v>8.1114288147833176E-3</v>
      </c>
      <c r="E17">
        <f t="shared" si="1"/>
        <v>0.93726877592030888</v>
      </c>
    </row>
    <row r="18" spans="1:5" x14ac:dyDescent="0.3">
      <c r="A18" s="27" t="s">
        <v>352</v>
      </c>
      <c r="B18" s="24">
        <v>0.46394126578836614</v>
      </c>
      <c r="C18" s="24">
        <v>8832.7891469999413</v>
      </c>
      <c r="D18" s="25">
        <f t="shared" si="0"/>
        <v>8.0505775368034087E-3</v>
      </c>
      <c r="E18">
        <f t="shared" si="1"/>
        <v>0.93023746194003087</v>
      </c>
    </row>
    <row r="19" spans="1:5" x14ac:dyDescent="0.3">
      <c r="A19" s="27" t="s">
        <v>353</v>
      </c>
      <c r="B19" s="24">
        <v>1.9592577544875545</v>
      </c>
      <c r="C19" s="24">
        <v>1921.3819170000049</v>
      </c>
      <c r="D19" s="25">
        <f>B19*(C19/SUM($C$4:$C$58))</f>
        <v>7.3955664602230438E-3</v>
      </c>
      <c r="E19">
        <f t="shared" si="1"/>
        <v>0.85455148306022699</v>
      </c>
    </row>
    <row r="20" spans="1:5" x14ac:dyDescent="0.3">
      <c r="A20" s="27" t="s">
        <v>354</v>
      </c>
      <c r="B20" s="24">
        <v>0.14590379754547386</v>
      </c>
      <c r="C20" s="24">
        <v>16449.43472899999</v>
      </c>
      <c r="D20" s="25">
        <f t="shared" si="0"/>
        <v>4.7150222333121094E-3</v>
      </c>
      <c r="E20">
        <f t="shared" si="1"/>
        <v>0.54481685261162394</v>
      </c>
    </row>
    <row r="21" spans="1:5" x14ac:dyDescent="0.3">
      <c r="A21" s="27" t="s">
        <v>355</v>
      </c>
      <c r="B21" s="24">
        <v>2.846145205416049</v>
      </c>
      <c r="C21" s="24">
        <v>779.11706599999911</v>
      </c>
      <c r="D21" s="25">
        <f t="shared" si="0"/>
        <v>4.3563818650162569E-3</v>
      </c>
      <c r="E21">
        <f t="shared" si="1"/>
        <v>0.50337625975631417</v>
      </c>
    </row>
    <row r="22" spans="1:5" x14ac:dyDescent="0.3">
      <c r="A22" s="27" t="s">
        <v>356</v>
      </c>
      <c r="B22" s="24">
        <v>0.58564488293156991</v>
      </c>
      <c r="C22" s="24">
        <v>2838.7985079999962</v>
      </c>
      <c r="D22" s="25">
        <f t="shared" si="0"/>
        <v>3.2661422239345494E-3</v>
      </c>
      <c r="E22">
        <f>(D22*(-1)/SUM($D$4:$D$58))*100</f>
        <v>0.37739998637842281</v>
      </c>
    </row>
    <row r="23" spans="1:5" x14ac:dyDescent="0.3">
      <c r="A23" s="27" t="s">
        <v>357</v>
      </c>
      <c r="B23" s="24">
        <v>1.3037457041479315</v>
      </c>
      <c r="C23" s="24">
        <v>1116.7463580000001</v>
      </c>
      <c r="D23" s="25">
        <f t="shared" si="0"/>
        <v>2.8603133036993228E-3</v>
      </c>
      <c r="E23">
        <f t="shared" si="1"/>
        <v>0.33050679604323863</v>
      </c>
    </row>
    <row r="24" spans="1:5" x14ac:dyDescent="0.3">
      <c r="A24" s="27" t="s">
        <v>358</v>
      </c>
      <c r="B24" s="24">
        <v>0.15159985411860102</v>
      </c>
      <c r="C24" s="24">
        <v>6258.8119229999911</v>
      </c>
      <c r="D24" s="25">
        <f t="shared" si="0"/>
        <v>1.8640469871473355E-3</v>
      </c>
      <c r="E24">
        <f t="shared" si="1"/>
        <v>0.21538906126098994</v>
      </c>
    </row>
    <row r="25" spans="1:5" x14ac:dyDescent="0.3">
      <c r="A25" s="27" t="s">
        <v>359</v>
      </c>
      <c r="B25" s="24">
        <v>0.42137633516350836</v>
      </c>
      <c r="C25" s="24">
        <v>1715.627914000002</v>
      </c>
      <c r="D25" s="25">
        <f t="shared" si="0"/>
        <v>1.4202324006178503E-3</v>
      </c>
      <c r="E25">
        <f t="shared" si="1"/>
        <v>0.16410665914042338</v>
      </c>
    </row>
    <row r="26" spans="1:5" x14ac:dyDescent="0.3">
      <c r="A26" s="27" t="s">
        <v>360</v>
      </c>
      <c r="B26" s="24">
        <v>0.19787690028432325</v>
      </c>
      <c r="C26" s="24">
        <v>3526.1917599999952</v>
      </c>
      <c r="D26" s="25">
        <f t="shared" si="0"/>
        <v>1.3707782208139878E-3</v>
      </c>
      <c r="E26">
        <f t="shared" si="1"/>
        <v>0.1583922702667355</v>
      </c>
    </row>
    <row r="27" spans="1:5" x14ac:dyDescent="0.3">
      <c r="A27" s="27" t="s">
        <v>361</v>
      </c>
      <c r="B27" s="24">
        <v>0.1395722806326429</v>
      </c>
      <c r="C27" s="24">
        <v>1512.5506759999989</v>
      </c>
      <c r="D27" s="25">
        <f t="shared" si="0"/>
        <v>4.147393854999653E-4</v>
      </c>
      <c r="E27">
        <f t="shared" si="1"/>
        <v>4.7922787100718407E-2</v>
      </c>
    </row>
    <row r="28" spans="1:5" x14ac:dyDescent="0.3">
      <c r="A28" s="27" t="s">
        <v>362</v>
      </c>
      <c r="B28" s="24">
        <v>0.23480373723224926</v>
      </c>
      <c r="C28" s="24">
        <v>475.92881699999981</v>
      </c>
      <c r="D28" s="25">
        <f t="shared" si="0"/>
        <v>2.1953975618618679E-4</v>
      </c>
      <c r="E28">
        <f t="shared" si="1"/>
        <v>2.5367634142514146E-2</v>
      </c>
    </row>
    <row r="29" spans="1:5" x14ac:dyDescent="0.3">
      <c r="A29" s="27" t="s">
        <v>363</v>
      </c>
      <c r="B29" s="24">
        <v>-8.9878255517906347E-2</v>
      </c>
      <c r="C29" s="24">
        <v>853.1742310000019</v>
      </c>
      <c r="D29" s="25">
        <f t="shared" si="0"/>
        <v>-1.5064632270640608E-4</v>
      </c>
      <c r="E29">
        <f t="shared" si="1"/>
        <v>-1.7407055859578649E-2</v>
      </c>
    </row>
    <row r="30" spans="1:5" x14ac:dyDescent="0.3">
      <c r="A30" s="27" t="s">
        <v>364</v>
      </c>
      <c r="B30" s="24">
        <v>-1.0388702971128922</v>
      </c>
      <c r="C30" s="24">
        <v>913.84757099999831</v>
      </c>
      <c r="D30" s="25">
        <f t="shared" si="0"/>
        <v>-1.8650963061710255E-3</v>
      </c>
      <c r="E30">
        <f t="shared" si="1"/>
        <v>-0.21551030919145209</v>
      </c>
    </row>
    <row r="31" spans="1:5" x14ac:dyDescent="0.3">
      <c r="A31" s="27" t="s">
        <v>365</v>
      </c>
      <c r="B31" s="24">
        <v>-0.25122605353422811</v>
      </c>
      <c r="C31" s="24">
        <v>3990.1643600000002</v>
      </c>
      <c r="D31" s="25">
        <f t="shared" si="0"/>
        <v>-1.9693442175161384E-3</v>
      </c>
      <c r="E31">
        <f t="shared" si="1"/>
        <v>-0.2275560676502586</v>
      </c>
    </row>
    <row r="32" spans="1:5" x14ac:dyDescent="0.3">
      <c r="A32" s="27" t="s">
        <v>366</v>
      </c>
      <c r="B32" s="24">
        <v>-1.5324039353071766</v>
      </c>
      <c r="C32" s="24">
        <v>1021.631974999996</v>
      </c>
      <c r="D32" s="25">
        <f t="shared" si="0"/>
        <v>-3.0756287114012486E-3</v>
      </c>
      <c r="E32">
        <f t="shared" si="1"/>
        <v>-0.35538631027207146</v>
      </c>
    </row>
    <row r="33" spans="1:5" x14ac:dyDescent="0.3">
      <c r="A33" s="27" t="s">
        <v>367</v>
      </c>
      <c r="B33" s="24">
        <v>-0.1068272313049209</v>
      </c>
      <c r="C33" s="24">
        <v>15528.449118</v>
      </c>
      <c r="D33" s="25">
        <f t="shared" si="0"/>
        <v>-3.2589389652438704E-3</v>
      </c>
      <c r="E33">
        <f t="shared" si="1"/>
        <v>-0.37656765589635716</v>
      </c>
    </row>
    <row r="34" spans="1:5" x14ac:dyDescent="0.3">
      <c r="A34" s="27" t="s">
        <v>368</v>
      </c>
      <c r="B34" s="24">
        <v>-0.18956785784988281</v>
      </c>
      <c r="C34" s="24">
        <v>10935.655731000041</v>
      </c>
      <c r="D34" s="25">
        <f t="shared" si="0"/>
        <v>-4.0726370040757237E-3</v>
      </c>
      <c r="E34">
        <f t="shared" si="1"/>
        <v>-0.47058977977109645</v>
      </c>
    </row>
    <row r="35" spans="1:5" x14ac:dyDescent="0.3">
      <c r="A35" s="27" t="s">
        <v>369</v>
      </c>
      <c r="B35" s="24">
        <v>-6.0846950460039441E-2</v>
      </c>
      <c r="C35" s="24">
        <v>47180.481439000127</v>
      </c>
      <c r="D35" s="25">
        <f t="shared" si="0"/>
        <v>-5.6398474371069053E-3</v>
      </c>
      <c r="E35">
        <f t="shared" si="1"/>
        <v>-0.65167962691363246</v>
      </c>
    </row>
    <row r="36" spans="1:5" x14ac:dyDescent="0.3">
      <c r="A36" s="27" t="s">
        <v>370</v>
      </c>
      <c r="B36" s="24">
        <v>-1.0284190793312971</v>
      </c>
      <c r="C36" s="24">
        <v>2911.4280650000019</v>
      </c>
      <c r="D36" s="25">
        <f t="shared" si="0"/>
        <v>-5.8822348529236389E-3</v>
      </c>
      <c r="E36">
        <f t="shared" si="1"/>
        <v>-0.67968728890617691</v>
      </c>
    </row>
    <row r="37" spans="1:5" x14ac:dyDescent="0.3">
      <c r="A37" s="27" t="s">
        <v>371</v>
      </c>
      <c r="B37" s="24">
        <v>-1.0538616698899244</v>
      </c>
      <c r="C37" s="24">
        <v>3598.642866000002</v>
      </c>
      <c r="D37" s="25">
        <f t="shared" si="0"/>
        <v>-7.4505533476907672E-3</v>
      </c>
      <c r="E37">
        <f t="shared" si="1"/>
        <v>-0.86090517165015989</v>
      </c>
    </row>
    <row r="38" spans="1:5" x14ac:dyDescent="0.3">
      <c r="A38" s="27" t="s">
        <v>372</v>
      </c>
      <c r="B38" s="24">
        <v>-0.78746708134062904</v>
      </c>
      <c r="C38" s="24">
        <v>5233.0755750000244</v>
      </c>
      <c r="D38" s="25">
        <f t="shared" si="0"/>
        <v>-8.0957219830236106E-3</v>
      </c>
      <c r="E38">
        <f t="shared" si="1"/>
        <v>-0.9354538647236309</v>
      </c>
    </row>
    <row r="39" spans="1:5" x14ac:dyDescent="0.3">
      <c r="A39" s="27" t="s">
        <v>373</v>
      </c>
      <c r="B39" s="24">
        <v>-0.70853692673942981</v>
      </c>
      <c r="C39" s="24">
        <v>5865.6843699999981</v>
      </c>
      <c r="D39" s="25">
        <f t="shared" ref="D39:D61" si="2">B39*(C39/SUM($C$4:$C$58))</f>
        <v>-8.1648338247595469E-3</v>
      </c>
      <c r="E39">
        <f t="shared" si="1"/>
        <v>-0.9434396798968322</v>
      </c>
    </row>
    <row r="40" spans="1:5" x14ac:dyDescent="0.3">
      <c r="A40" s="27" t="s">
        <v>374</v>
      </c>
      <c r="B40" s="24">
        <v>-1.3311761627706733</v>
      </c>
      <c r="C40" s="24">
        <v>3602.7472389999771</v>
      </c>
      <c r="D40" s="25">
        <f t="shared" si="2"/>
        <v>-9.4218350571309405E-3</v>
      </c>
      <c r="E40">
        <f t="shared" si="1"/>
        <v>-1.0886851148623522</v>
      </c>
    </row>
    <row r="41" spans="1:5" x14ac:dyDescent="0.3">
      <c r="A41" s="27" t="s">
        <v>375</v>
      </c>
      <c r="B41" s="24">
        <v>-0.66425457810047472</v>
      </c>
      <c r="C41" s="24">
        <v>7557.2213990000137</v>
      </c>
      <c r="D41" s="25">
        <f t="shared" si="2"/>
        <v>-9.8619517358633831E-3</v>
      </c>
      <c r="E41">
        <f t="shared" si="1"/>
        <v>-1.1395402268477846</v>
      </c>
    </row>
    <row r="42" spans="1:5" x14ac:dyDescent="0.3">
      <c r="A42" s="27" t="s">
        <v>376</v>
      </c>
      <c r="B42" s="24">
        <v>-1.8855518071655895</v>
      </c>
      <c r="C42" s="24">
        <v>3182.138231999993</v>
      </c>
      <c r="D42" s="25">
        <f t="shared" si="2"/>
        <v>-1.1787553634245312E-2</v>
      </c>
      <c r="E42">
        <f t="shared" si="1"/>
        <v>-1.3620419063197096</v>
      </c>
    </row>
    <row r="43" spans="1:5" x14ac:dyDescent="0.3">
      <c r="A43" s="27" t="s">
        <v>377</v>
      </c>
      <c r="B43" s="24">
        <v>-0.83647236621472387</v>
      </c>
      <c r="C43" s="24">
        <v>7570.0698710000097</v>
      </c>
      <c r="D43" s="25">
        <f t="shared" si="2"/>
        <v>-1.2439921991816396E-2</v>
      </c>
      <c r="E43">
        <f t="shared" si="1"/>
        <v>-1.437422521241142</v>
      </c>
    </row>
    <row r="44" spans="1:5" x14ac:dyDescent="0.3">
      <c r="A44" s="27" t="s">
        <v>378</v>
      </c>
      <c r="B44" s="24">
        <v>-4.4273889169763532</v>
      </c>
      <c r="C44" s="24">
        <v>1711.1666389999959</v>
      </c>
      <c r="D44" s="25">
        <f t="shared" si="2"/>
        <v>-1.4883536917092819E-2</v>
      </c>
      <c r="E44">
        <f t="shared" si="1"/>
        <v>-1.7197801701993931</v>
      </c>
    </row>
    <row r="45" spans="1:5" x14ac:dyDescent="0.3">
      <c r="A45" s="27" t="s">
        <v>379</v>
      </c>
      <c r="B45" s="24">
        <v>-0.19923727936135335</v>
      </c>
      <c r="C45" s="24">
        <v>46200.250095999843</v>
      </c>
      <c r="D45" s="25">
        <f t="shared" si="2"/>
        <v>-1.8083442104093309E-2</v>
      </c>
      <c r="E45">
        <f t="shared" si="1"/>
        <v>-2.0895265226810813</v>
      </c>
    </row>
    <row r="46" spans="1:5" x14ac:dyDescent="0.3">
      <c r="A46" s="27" t="s">
        <v>380</v>
      </c>
      <c r="B46" s="24">
        <v>-2.3456100913881466</v>
      </c>
      <c r="C46" s="24">
        <v>3998.3731059999882</v>
      </c>
      <c r="D46" s="25">
        <f t="shared" si="2"/>
        <v>-1.8424907230869782E-2</v>
      </c>
      <c r="E46">
        <f t="shared" si="1"/>
        <v>-2.1289825308272623</v>
      </c>
    </row>
    <row r="47" spans="1:5" x14ac:dyDescent="0.3">
      <c r="A47" s="27" t="s">
        <v>381</v>
      </c>
      <c r="B47" s="24">
        <v>-0.4574334948217596</v>
      </c>
      <c r="C47" s="24">
        <v>21425.71931499998</v>
      </c>
      <c r="D47" s="25">
        <f t="shared" si="2"/>
        <v>-1.9254380233749733E-2</v>
      </c>
      <c r="E47">
        <f t="shared" si="1"/>
        <v>-2.2248274385272877</v>
      </c>
    </row>
    <row r="48" spans="1:5" x14ac:dyDescent="0.3">
      <c r="A48" s="27" t="s">
        <v>382</v>
      </c>
      <c r="B48" s="24">
        <v>-2.3243003845217372</v>
      </c>
      <c r="C48" s="24">
        <v>5365.6646679999794</v>
      </c>
      <c r="D48" s="25">
        <f t="shared" si="2"/>
        <v>-2.4500895188556606E-2</v>
      </c>
      <c r="E48">
        <f t="shared" si="1"/>
        <v>-2.8310578279966911</v>
      </c>
    </row>
    <row r="49" spans="1:5" x14ac:dyDescent="0.3">
      <c r="A49" s="27" t="s">
        <v>383</v>
      </c>
      <c r="B49" s="24">
        <v>-0.50023699841659197</v>
      </c>
      <c r="C49" s="24">
        <v>26758.548998999901</v>
      </c>
      <c r="D49" s="25">
        <f t="shared" si="2"/>
        <v>-2.6296899125471406E-2</v>
      </c>
      <c r="E49">
        <f t="shared" si="1"/>
        <v>-3.0385845720435918</v>
      </c>
    </row>
    <row r="50" spans="1:5" x14ac:dyDescent="0.3">
      <c r="A50" s="27" t="s">
        <v>384</v>
      </c>
      <c r="B50" s="24">
        <v>-1.5146077218484815</v>
      </c>
      <c r="C50" s="24">
        <v>9319.0681219999824</v>
      </c>
      <c r="D50" s="25">
        <f t="shared" si="2"/>
        <v>-2.7729294734547737E-2</v>
      </c>
      <c r="E50">
        <f t="shared" si="1"/>
        <v>-3.2040966796892603</v>
      </c>
    </row>
    <row r="51" spans="1:5" x14ac:dyDescent="0.3">
      <c r="A51" s="27" t="s">
        <v>385</v>
      </c>
      <c r="B51" s="24">
        <v>-1.7016775283033465</v>
      </c>
      <c r="C51" s="24">
        <v>10473.646092000021</v>
      </c>
      <c r="D51" s="25">
        <f t="shared" si="2"/>
        <v>-3.5013967916880745E-2</v>
      </c>
      <c r="E51">
        <f t="shared" si="1"/>
        <v>-4.0458345377767388</v>
      </c>
    </row>
    <row r="52" spans="1:5" x14ac:dyDescent="0.3">
      <c r="A52" s="27" t="s">
        <v>386</v>
      </c>
      <c r="B52" s="24">
        <v>-1.0350235220029305</v>
      </c>
      <c r="C52" s="24">
        <v>22158.082219000069</v>
      </c>
      <c r="D52" s="25">
        <f t="shared" si="2"/>
        <v>-4.5055577440694328E-2</v>
      </c>
      <c r="E52">
        <f t="shared" si="1"/>
        <v>-5.2061340708875266</v>
      </c>
    </row>
    <row r="53" spans="1:5" x14ac:dyDescent="0.3">
      <c r="A53" s="27" t="s">
        <v>387</v>
      </c>
      <c r="B53" s="24">
        <v>-0.61981400472842763</v>
      </c>
      <c r="C53" s="24">
        <v>37607.655995000001</v>
      </c>
      <c r="D53" s="25">
        <f t="shared" si="2"/>
        <v>-4.5793498252364034E-2</v>
      </c>
      <c r="E53">
        <f t="shared" si="1"/>
        <v>-5.29140019991023</v>
      </c>
    </row>
    <row r="54" spans="1:5" x14ac:dyDescent="0.3">
      <c r="A54" s="27" t="s">
        <v>388</v>
      </c>
      <c r="B54" s="24">
        <v>-1.3090419663290311</v>
      </c>
      <c r="C54" s="24">
        <v>20071.81157799999</v>
      </c>
      <c r="D54" s="25">
        <f t="shared" si="2"/>
        <v>-5.1618610766037187E-2</v>
      </c>
      <c r="E54">
        <f t="shared" si="1"/>
        <v>-5.964487050569395</v>
      </c>
    </row>
    <row r="55" spans="1:5" x14ac:dyDescent="0.3">
      <c r="A55" s="27" t="s">
        <v>389</v>
      </c>
      <c r="B55" s="24">
        <v>-8.8976596144494877</v>
      </c>
      <c r="C55" s="24">
        <v>7020.619241999997</v>
      </c>
      <c r="D55" s="25">
        <f t="shared" si="2"/>
        <v>-0.12272057413231728</v>
      </c>
      <c r="E55">
        <f t="shared" si="1"/>
        <v>-14.18025910399451</v>
      </c>
    </row>
    <row r="56" spans="1:5" x14ac:dyDescent="0.3">
      <c r="A56" s="27" t="s">
        <v>390</v>
      </c>
      <c r="B56" s="24">
        <v>-16.632889944425784</v>
      </c>
      <c r="C56" s="24">
        <v>4126.6793749999842</v>
      </c>
      <c r="D56" s="25">
        <f t="shared" si="2"/>
        <v>-0.13484492689032571</v>
      </c>
      <c r="E56">
        <f t="shared" si="1"/>
        <v>-15.581217865737418</v>
      </c>
    </row>
    <row r="57" spans="1:5" x14ac:dyDescent="0.3">
      <c r="A57" s="27" t="s">
        <v>342</v>
      </c>
      <c r="B57" s="24">
        <v>-8.5629384840792611</v>
      </c>
      <c r="C57" s="24">
        <v>13352.774525999999</v>
      </c>
      <c r="D57" s="25">
        <f t="shared" si="2"/>
        <v>-0.22462625187505622</v>
      </c>
      <c r="E57">
        <f t="shared" si="1"/>
        <v>-25.955374440418481</v>
      </c>
    </row>
    <row r="58" spans="1:5" x14ac:dyDescent="0.3">
      <c r="A58" s="27" t="s">
        <v>344</v>
      </c>
      <c r="B58" s="24">
        <v>-9.5132325612052835</v>
      </c>
      <c r="C58" s="24">
        <v>14379.581580000049</v>
      </c>
      <c r="D58" s="25">
        <f t="shared" si="2"/>
        <v>-0.26874508700546951</v>
      </c>
      <c r="E58">
        <f t="shared" si="1"/>
        <v>-31.053268725374615</v>
      </c>
    </row>
    <row r="59" spans="1:5" x14ac:dyDescent="0.3">
      <c r="A59" s="27" t="s">
        <v>346</v>
      </c>
      <c r="B59" s="24">
        <v>-3.3561567609062433</v>
      </c>
      <c r="C59" s="24">
        <v>44272.622393999984</v>
      </c>
      <c r="D59" s="25">
        <f t="shared" si="2"/>
        <v>-0.29190642622139701</v>
      </c>
      <c r="E59">
        <f t="shared" si="1"/>
        <v>-33.729541987617054</v>
      </c>
    </row>
    <row r="60" spans="1:5" x14ac:dyDescent="0.3">
      <c r="A60" s="27" t="s">
        <v>348</v>
      </c>
      <c r="B60" s="24">
        <v>-6.0623967728183468</v>
      </c>
      <c r="C60" s="24">
        <v>34917.150268000019</v>
      </c>
      <c r="D60" s="25">
        <f t="shared" si="2"/>
        <v>-0.4158620781599896</v>
      </c>
      <c r="E60">
        <f t="shared" si="1"/>
        <v>-48.05251329313446</v>
      </c>
    </row>
    <row r="61" spans="1:5" x14ac:dyDescent="0.3">
      <c r="A61" s="27" t="s">
        <v>350</v>
      </c>
      <c r="B61" s="24">
        <v>-9.5919328056155653</v>
      </c>
      <c r="C61" s="24">
        <v>26373.273289999779</v>
      </c>
      <c r="D61" s="25">
        <f t="shared" si="2"/>
        <v>-0.49697704985537333</v>
      </c>
      <c r="E61">
        <f t="shared" si="1"/>
        <v>-57.425280035681993</v>
      </c>
    </row>
    <row r="65" spans="1:2" x14ac:dyDescent="0.3">
      <c r="A65" s="9" t="s">
        <v>282</v>
      </c>
      <c r="B65" t="s">
        <v>570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EED2471F48DB478F4B86642128C30F" ma:contentTypeVersion="12" ma:contentTypeDescription="Create a new document." ma:contentTypeScope="" ma:versionID="a63fd1078fc2fe8dc476dcfa6d876fb4">
  <xsd:schema xmlns:xsd="http://www.w3.org/2001/XMLSchema" xmlns:xs="http://www.w3.org/2001/XMLSchema" xmlns:p="http://schemas.microsoft.com/office/2006/metadata/properties" xmlns:ns2="a223a4c4-4291-4330-8977-b3db43ebae47" xmlns:ns3="85c5eedc-2113-4622-a0d3-77a9e7df6f08" targetNamespace="http://schemas.microsoft.com/office/2006/metadata/properties" ma:root="true" ma:fieldsID="c55ad53a97b522e7fbd7ec24b70f2370" ns2:_="" ns3:_="">
    <xsd:import namespace="a223a4c4-4291-4330-8977-b3db43ebae47"/>
    <xsd:import namespace="85c5eedc-2113-4622-a0d3-77a9e7df6f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3a4c4-4291-4330-8977-b3db43ebae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5eedc-2113-4622-a0d3-77a9e7df6f0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CC9F39-5A4C-48F9-8834-2006AE43C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23a4c4-4291-4330-8977-b3db43ebae47"/>
    <ds:schemaRef ds:uri="85c5eedc-2113-4622-a0d3-77a9e7df6f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D9E7B6-6887-49E7-A862-E783EB626A1D}">
  <ds:schemaRefs>
    <ds:schemaRef ds:uri="a223a4c4-4291-4330-8977-b3db43ebae4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c5eedc-2113-4622-a0d3-77a9e7df6f0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B37DE4-6752-44F9-92D1-EA9BC86CE4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27</vt:i4>
      </vt:variant>
    </vt:vector>
  </HeadingPairs>
  <TitlesOfParts>
    <vt:vector size="27" baseType="lpstr">
      <vt:lpstr>Indholdsoversigt</vt:lpstr>
      <vt:lpstr>Figur 3.1.a-b</vt:lpstr>
      <vt:lpstr>Figur 3.2</vt:lpstr>
      <vt:lpstr>Figur 3.3</vt:lpstr>
      <vt:lpstr>Figur 4.1</vt:lpstr>
      <vt:lpstr>Figur 4.2</vt:lpstr>
      <vt:lpstr>Figur 4.3</vt:lpstr>
      <vt:lpstr>Figur 4.4</vt:lpstr>
      <vt:lpstr>Figur 4.5</vt:lpstr>
      <vt:lpstr>Figur 4.6</vt:lpstr>
      <vt:lpstr>Figur 4.7</vt:lpstr>
      <vt:lpstr>Figur 4.8</vt:lpstr>
      <vt:lpstr>Figur 5.1.a</vt:lpstr>
      <vt:lpstr>Figur 5.1.b</vt:lpstr>
      <vt:lpstr>Figur 5.2</vt:lpstr>
      <vt:lpstr>Figur 5.3</vt:lpstr>
      <vt:lpstr>Figur 5.4</vt:lpstr>
      <vt:lpstr>Figur 5.5</vt:lpstr>
      <vt:lpstr>Figur 5.6</vt:lpstr>
      <vt:lpstr>Figur 6.1</vt:lpstr>
      <vt:lpstr>Figur 6.2</vt:lpstr>
      <vt:lpstr>Figur 6.3</vt:lpstr>
      <vt:lpstr>Figur 6.4</vt:lpstr>
      <vt:lpstr>Figur 6.5a</vt:lpstr>
      <vt:lpstr>Figur 6.5b</vt:lpstr>
      <vt:lpstr>Figur 6.6.a</vt:lpstr>
      <vt:lpstr>Figur 6.6.b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Binderup Jørgensen</dc:creator>
  <cp:lastModifiedBy>Kristian Binderup Jørgensen</cp:lastModifiedBy>
  <dcterms:created xsi:type="dcterms:W3CDTF">2020-09-16T08:46:43Z</dcterms:created>
  <dcterms:modified xsi:type="dcterms:W3CDTF">2020-10-22T14:22:08Z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0x010100F2EED2471F48DB478F4B86642128C30F</vt:lpwstr>
  </property>
</Properties>
</file>